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vinter\Downloads\"/>
    </mc:Choice>
  </mc:AlternateContent>
  <xr:revisionPtr revIDLastSave="0" documentId="8_{3CB54E40-8163-4619-879B-99E0891F2732}" xr6:coauthVersionLast="36" xr6:coauthVersionMax="36" xr10:uidLastSave="{00000000-0000-0000-0000-000000000000}"/>
  <bookViews>
    <workbookView xWindow="0" yWindow="0" windowWidth="28800" windowHeight="13800" xr2:uid="{00000000-000D-0000-FFFF-FFFF00000000}"/>
  </bookViews>
  <sheets>
    <sheet name="Orientační výpočet splátky" sheetId="13" r:id="rId1"/>
    <sheet name="HGE" sheetId="3" state="veryHidden" r:id="rId2"/>
  </sheets>
  <externalReferences>
    <externalReference r:id="rId3"/>
  </externalReferences>
  <definedNames>
    <definedName name="Typ_zadatele_">[1]Seznamy!$E$4:$E$7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G9" i="3" l="1"/>
  <c r="D17" i="3" s="1"/>
  <c r="G8" i="3" l="1"/>
  <c r="F4" i="3"/>
  <c r="F3" i="3"/>
  <c r="D19" i="3" s="1"/>
  <c r="G11" i="3" l="1"/>
  <c r="D18" i="3"/>
  <c r="G13" i="3" s="1"/>
  <c r="D13" i="13" s="1"/>
  <c r="F6" i="3"/>
  <c r="C17" i="3"/>
  <c r="K3" i="3" l="1"/>
  <c r="K7" i="3"/>
  <c r="K11" i="3"/>
  <c r="K15" i="3"/>
  <c r="K19" i="3"/>
  <c r="K23" i="3"/>
  <c r="K27" i="3"/>
  <c r="K31" i="3"/>
  <c r="K35" i="3"/>
  <c r="K39" i="3"/>
  <c r="K43" i="3"/>
  <c r="K47" i="3"/>
  <c r="K51" i="3"/>
  <c r="K55" i="3"/>
  <c r="K59" i="3"/>
  <c r="K63" i="3"/>
  <c r="K67" i="3"/>
  <c r="K71" i="3"/>
  <c r="K75" i="3"/>
  <c r="K79" i="3"/>
  <c r="K83" i="3"/>
  <c r="K87" i="3"/>
  <c r="K91" i="3"/>
  <c r="K95" i="3"/>
  <c r="K99" i="3"/>
  <c r="K103" i="3"/>
  <c r="K107" i="3"/>
  <c r="K111" i="3"/>
  <c r="K115" i="3"/>
  <c r="K119" i="3"/>
  <c r="K123" i="3"/>
  <c r="K127" i="3"/>
  <c r="K131" i="3"/>
  <c r="K135" i="3"/>
  <c r="K139" i="3"/>
  <c r="K143" i="3"/>
  <c r="K147" i="3"/>
  <c r="K151" i="3"/>
  <c r="K155" i="3"/>
  <c r="K159" i="3"/>
  <c r="K163" i="3"/>
  <c r="K167" i="3"/>
  <c r="K171" i="3"/>
  <c r="K175" i="3"/>
  <c r="K179" i="3"/>
  <c r="K183" i="3"/>
  <c r="K187" i="3"/>
  <c r="K191" i="3"/>
  <c r="K195" i="3"/>
  <c r="K199" i="3"/>
  <c r="K203" i="3"/>
  <c r="K207" i="3"/>
  <c r="K211" i="3"/>
  <c r="K215" i="3"/>
  <c r="K219" i="3"/>
  <c r="K223" i="3"/>
  <c r="K227" i="3"/>
  <c r="K231" i="3"/>
  <c r="K235" i="3"/>
  <c r="K239" i="3"/>
  <c r="K243" i="3"/>
  <c r="K4" i="3"/>
  <c r="K8" i="3"/>
  <c r="K12" i="3"/>
  <c r="K16" i="3"/>
  <c r="K20" i="3"/>
  <c r="K24" i="3"/>
  <c r="K28" i="3"/>
  <c r="K32" i="3"/>
  <c r="K36" i="3"/>
  <c r="K40" i="3"/>
  <c r="K44" i="3"/>
  <c r="K48" i="3"/>
  <c r="K52" i="3"/>
  <c r="K56" i="3"/>
  <c r="K60" i="3"/>
  <c r="K64" i="3"/>
  <c r="K68" i="3"/>
  <c r="K72" i="3"/>
  <c r="K76" i="3"/>
  <c r="K80" i="3"/>
  <c r="K84" i="3"/>
  <c r="K88" i="3"/>
  <c r="K92" i="3"/>
  <c r="K96" i="3"/>
  <c r="K100" i="3"/>
  <c r="K104" i="3"/>
  <c r="K108" i="3"/>
  <c r="K112" i="3"/>
  <c r="K116" i="3"/>
  <c r="K120" i="3"/>
  <c r="K124" i="3"/>
  <c r="K128" i="3"/>
  <c r="K132" i="3"/>
  <c r="K136" i="3"/>
  <c r="K140" i="3"/>
  <c r="K144" i="3"/>
  <c r="K148" i="3"/>
  <c r="K152" i="3"/>
  <c r="K156" i="3"/>
  <c r="K160" i="3"/>
  <c r="K164" i="3"/>
  <c r="K168" i="3"/>
  <c r="K172" i="3"/>
  <c r="K176" i="3"/>
  <c r="K180" i="3"/>
  <c r="K184" i="3"/>
  <c r="K188" i="3"/>
  <c r="K192" i="3"/>
  <c r="K196" i="3"/>
  <c r="K200" i="3"/>
  <c r="K204" i="3"/>
  <c r="K208" i="3"/>
  <c r="K212" i="3"/>
  <c r="K216" i="3"/>
  <c r="K220" i="3"/>
  <c r="K224" i="3"/>
  <c r="K228" i="3"/>
  <c r="K232" i="3"/>
  <c r="K236" i="3"/>
  <c r="K240" i="3"/>
  <c r="K244" i="3"/>
  <c r="K248" i="3"/>
  <c r="K252" i="3"/>
  <c r="K256" i="3"/>
  <c r="K260" i="3"/>
  <c r="K264" i="3"/>
  <c r="K268" i="3"/>
  <c r="K272" i="3"/>
  <c r="K276" i="3"/>
  <c r="K280" i="3"/>
  <c r="K284" i="3"/>
  <c r="K288" i="3"/>
  <c r="K292" i="3"/>
  <c r="K296" i="3"/>
  <c r="K300" i="3"/>
  <c r="K304" i="3"/>
  <c r="K308" i="3"/>
  <c r="K312" i="3"/>
  <c r="K316" i="3"/>
  <c r="K320" i="3"/>
  <c r="K324" i="3"/>
  <c r="K328" i="3"/>
  <c r="K332" i="3"/>
  <c r="K336" i="3"/>
  <c r="K6" i="3"/>
  <c r="K14" i="3"/>
  <c r="K22" i="3"/>
  <c r="K30" i="3"/>
  <c r="K38" i="3"/>
  <c r="K46" i="3"/>
  <c r="K54" i="3"/>
  <c r="K62" i="3"/>
  <c r="K70" i="3"/>
  <c r="K78" i="3"/>
  <c r="K86" i="3"/>
  <c r="K94" i="3"/>
  <c r="K102" i="3"/>
  <c r="K110" i="3"/>
  <c r="K118" i="3"/>
  <c r="K126" i="3"/>
  <c r="K134" i="3"/>
  <c r="K142" i="3"/>
  <c r="K150" i="3"/>
  <c r="K158" i="3"/>
  <c r="K166" i="3"/>
  <c r="K174" i="3"/>
  <c r="K182" i="3"/>
  <c r="K190" i="3"/>
  <c r="K198" i="3"/>
  <c r="K206" i="3"/>
  <c r="K214" i="3"/>
  <c r="K222" i="3"/>
  <c r="K230" i="3"/>
  <c r="K238" i="3"/>
  <c r="K246" i="3"/>
  <c r="K251" i="3"/>
  <c r="K257" i="3"/>
  <c r="K262" i="3"/>
  <c r="K267" i="3"/>
  <c r="K273" i="3"/>
  <c r="K9" i="3"/>
  <c r="K17" i="3"/>
  <c r="K25" i="3"/>
  <c r="K33" i="3"/>
  <c r="K41" i="3"/>
  <c r="K49" i="3"/>
  <c r="K57" i="3"/>
  <c r="K65" i="3"/>
  <c r="K73" i="3"/>
  <c r="K81" i="3"/>
  <c r="K89" i="3"/>
  <c r="K97" i="3"/>
  <c r="K105" i="3"/>
  <c r="K113" i="3"/>
  <c r="K121" i="3"/>
  <c r="K129" i="3"/>
  <c r="K137" i="3"/>
  <c r="K145" i="3"/>
  <c r="K153" i="3"/>
  <c r="K161" i="3"/>
  <c r="K169" i="3"/>
  <c r="K177" i="3"/>
  <c r="K185" i="3"/>
  <c r="K193" i="3"/>
  <c r="K201" i="3"/>
  <c r="K209" i="3"/>
  <c r="K217" i="3"/>
  <c r="K225" i="3"/>
  <c r="K233" i="3"/>
  <c r="K241" i="3"/>
  <c r="K247" i="3"/>
  <c r="K253" i="3"/>
  <c r="K258" i="3"/>
  <c r="K263" i="3"/>
  <c r="K269" i="3"/>
  <c r="K274" i="3"/>
  <c r="K279" i="3"/>
  <c r="K285" i="3"/>
  <c r="K290" i="3"/>
  <c r="K295" i="3"/>
  <c r="K301" i="3"/>
  <c r="K306" i="3"/>
  <c r="K311" i="3"/>
  <c r="K317" i="3"/>
  <c r="K322" i="3"/>
  <c r="K327" i="3"/>
  <c r="K333" i="3"/>
  <c r="K338" i="3"/>
  <c r="K342" i="3"/>
  <c r="K346" i="3"/>
  <c r="K350" i="3"/>
  <c r="K354" i="3"/>
  <c r="K358" i="3"/>
  <c r="K362" i="3"/>
  <c r="J3" i="3"/>
  <c r="J7" i="3"/>
  <c r="J11" i="3"/>
  <c r="J15" i="3"/>
  <c r="J19" i="3"/>
  <c r="J23" i="3"/>
  <c r="J27" i="3"/>
  <c r="J31" i="3"/>
  <c r="J35" i="3"/>
  <c r="J39" i="3"/>
  <c r="J43" i="3"/>
  <c r="J47" i="3"/>
  <c r="J51" i="3"/>
  <c r="J55" i="3"/>
  <c r="J59" i="3"/>
  <c r="J63" i="3"/>
  <c r="J67" i="3"/>
  <c r="J71" i="3"/>
  <c r="J75" i="3"/>
  <c r="J79" i="3"/>
  <c r="J83" i="3"/>
  <c r="J87" i="3"/>
  <c r="J91" i="3"/>
  <c r="J95" i="3"/>
  <c r="J99" i="3"/>
  <c r="J103" i="3"/>
  <c r="J107" i="3"/>
  <c r="J111" i="3"/>
  <c r="J115" i="3"/>
  <c r="J119" i="3"/>
  <c r="K18" i="3"/>
  <c r="K34" i="3"/>
  <c r="K50" i="3"/>
  <c r="K66" i="3"/>
  <c r="K82" i="3"/>
  <c r="K98" i="3"/>
  <c r="K114" i="3"/>
  <c r="K130" i="3"/>
  <c r="K146" i="3"/>
  <c r="K162" i="3"/>
  <c r="K178" i="3"/>
  <c r="K194" i="3"/>
  <c r="K210" i="3"/>
  <c r="K226" i="3"/>
  <c r="K242" i="3"/>
  <c r="K254" i="3"/>
  <c r="K265" i="3"/>
  <c r="K275" i="3"/>
  <c r="K282" i="3"/>
  <c r="K289" i="3"/>
  <c r="K297" i="3"/>
  <c r="K303" i="3"/>
  <c r="K310" i="3"/>
  <c r="K318" i="3"/>
  <c r="K325" i="3"/>
  <c r="K331" i="3"/>
  <c r="K339" i="3"/>
  <c r="K344" i="3"/>
  <c r="K349" i="3"/>
  <c r="K355" i="3"/>
  <c r="K360" i="3"/>
  <c r="J2" i="3"/>
  <c r="J8" i="3"/>
  <c r="J13" i="3"/>
  <c r="J18" i="3"/>
  <c r="J24" i="3"/>
  <c r="J29" i="3"/>
  <c r="J34" i="3"/>
  <c r="J40" i="3"/>
  <c r="J45" i="3"/>
  <c r="J50" i="3"/>
  <c r="J56" i="3"/>
  <c r="J61" i="3"/>
  <c r="J66" i="3"/>
  <c r="J72" i="3"/>
  <c r="J77" i="3"/>
  <c r="J82" i="3"/>
  <c r="J88" i="3"/>
  <c r="J93" i="3"/>
  <c r="J98" i="3"/>
  <c r="J104" i="3"/>
  <c r="J109" i="3"/>
  <c r="J114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J204" i="3"/>
  <c r="J208" i="3"/>
  <c r="J212" i="3"/>
  <c r="J216" i="3"/>
  <c r="J220" i="3"/>
  <c r="J224" i="3"/>
  <c r="J228" i="3"/>
  <c r="J232" i="3"/>
  <c r="J236" i="3"/>
  <c r="J240" i="3"/>
  <c r="K5" i="3"/>
  <c r="K21" i="3"/>
  <c r="K37" i="3"/>
  <c r="K53" i="3"/>
  <c r="K69" i="3"/>
  <c r="K85" i="3"/>
  <c r="K101" i="3"/>
  <c r="K117" i="3"/>
  <c r="K133" i="3"/>
  <c r="K149" i="3"/>
  <c r="K165" i="3"/>
  <c r="K181" i="3"/>
  <c r="K197" i="3"/>
  <c r="K213" i="3"/>
  <c r="K229" i="3"/>
  <c r="K245" i="3"/>
  <c r="K255" i="3"/>
  <c r="K266" i="3"/>
  <c r="K277" i="3"/>
  <c r="K283" i="3"/>
  <c r="K291" i="3"/>
  <c r="K298" i="3"/>
  <c r="K305" i="3"/>
  <c r="K313" i="3"/>
  <c r="K319" i="3"/>
  <c r="K326" i="3"/>
  <c r="K334" i="3"/>
  <c r="K340" i="3"/>
  <c r="K345" i="3"/>
  <c r="K351" i="3"/>
  <c r="K356" i="3"/>
  <c r="K361" i="3"/>
  <c r="J4" i="3"/>
  <c r="J9" i="3"/>
  <c r="J14" i="3"/>
  <c r="J20" i="3"/>
  <c r="J25" i="3"/>
  <c r="J30" i="3"/>
  <c r="J36" i="3"/>
  <c r="J41" i="3"/>
  <c r="J46" i="3"/>
  <c r="J52" i="3"/>
  <c r="J57" i="3"/>
  <c r="J62" i="3"/>
  <c r="J68" i="3"/>
  <c r="J73" i="3"/>
  <c r="J78" i="3"/>
  <c r="J84" i="3"/>
  <c r="J89" i="3"/>
  <c r="J94" i="3"/>
  <c r="J100" i="3"/>
  <c r="J105" i="3"/>
  <c r="J110" i="3"/>
  <c r="J116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77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3" i="3"/>
  <c r="K13" i="3"/>
  <c r="K45" i="3"/>
  <c r="K77" i="3"/>
  <c r="K109" i="3"/>
  <c r="K141" i="3"/>
  <c r="K173" i="3"/>
  <c r="K205" i="3"/>
  <c r="K237" i="3"/>
  <c r="K261" i="3"/>
  <c r="K281" i="3"/>
  <c r="K294" i="3"/>
  <c r="K309" i="3"/>
  <c r="K323" i="3"/>
  <c r="K337" i="3"/>
  <c r="K348" i="3"/>
  <c r="K359" i="3"/>
  <c r="J6" i="3"/>
  <c r="J17" i="3"/>
  <c r="J28" i="3"/>
  <c r="J38" i="3"/>
  <c r="J49" i="3"/>
  <c r="J60" i="3"/>
  <c r="J70" i="3"/>
  <c r="J81" i="3"/>
  <c r="J92" i="3"/>
  <c r="J102" i="3"/>
  <c r="J113" i="3"/>
  <c r="J123" i="3"/>
  <c r="J131" i="3"/>
  <c r="J139" i="3"/>
  <c r="J147" i="3"/>
  <c r="J155" i="3"/>
  <c r="J163" i="3"/>
  <c r="J171" i="3"/>
  <c r="J179" i="3"/>
  <c r="J187" i="3"/>
  <c r="J195" i="3"/>
  <c r="J203" i="3"/>
  <c r="J211" i="3"/>
  <c r="J219" i="3"/>
  <c r="J227" i="3"/>
  <c r="J235" i="3"/>
  <c r="J245" i="3"/>
  <c r="J249" i="3"/>
  <c r="J253" i="3"/>
  <c r="J257" i="3"/>
  <c r="J261" i="3"/>
  <c r="J265" i="3"/>
  <c r="J269" i="3"/>
  <c r="J273" i="3"/>
  <c r="J277" i="3"/>
  <c r="J281" i="3"/>
  <c r="J285" i="3"/>
  <c r="J289" i="3"/>
  <c r="J293" i="3"/>
  <c r="J297" i="3"/>
  <c r="J301" i="3"/>
  <c r="J305" i="3"/>
  <c r="J309" i="3"/>
  <c r="J313" i="3"/>
  <c r="J317" i="3"/>
  <c r="J321" i="3"/>
  <c r="J325" i="3"/>
  <c r="J329" i="3"/>
  <c r="J333" i="3"/>
  <c r="J337" i="3"/>
  <c r="J341" i="3"/>
  <c r="J345" i="3"/>
  <c r="J349" i="3"/>
  <c r="J353" i="3"/>
  <c r="J357" i="3"/>
  <c r="J361" i="3"/>
  <c r="J242" i="3"/>
  <c r="M246" i="3"/>
  <c r="M250" i="3"/>
  <c r="M254" i="3"/>
  <c r="M258" i="3"/>
  <c r="M262" i="3"/>
  <c r="M266" i="3"/>
  <c r="M270" i="3"/>
  <c r="M274" i="3"/>
  <c r="M278" i="3"/>
  <c r="M282" i="3"/>
  <c r="M286" i="3"/>
  <c r="M290" i="3"/>
  <c r="M294" i="3"/>
  <c r="M298" i="3"/>
  <c r="M302" i="3"/>
  <c r="M306" i="3"/>
  <c r="M310" i="3"/>
  <c r="M314" i="3"/>
  <c r="M318" i="3"/>
  <c r="M322" i="3"/>
  <c r="M326" i="3"/>
  <c r="M330" i="3"/>
  <c r="M334" i="3"/>
  <c r="M338" i="3"/>
  <c r="M342" i="3"/>
  <c r="M346" i="3"/>
  <c r="M350" i="3"/>
  <c r="M354" i="3"/>
  <c r="M358" i="3"/>
  <c r="M362" i="3"/>
  <c r="K26" i="3"/>
  <c r="K58" i="3"/>
  <c r="K90" i="3"/>
  <c r="K122" i="3"/>
  <c r="K154" i="3"/>
  <c r="K186" i="3"/>
  <c r="K218" i="3"/>
  <c r="K249" i="3"/>
  <c r="K270" i="3"/>
  <c r="K286" i="3"/>
  <c r="K299" i="3"/>
  <c r="K314" i="3"/>
  <c r="K329" i="3"/>
  <c r="K341" i="3"/>
  <c r="K352" i="3"/>
  <c r="K363" i="3"/>
  <c r="J10" i="3"/>
  <c r="J21" i="3"/>
  <c r="J32" i="3"/>
  <c r="J42" i="3"/>
  <c r="J53" i="3"/>
  <c r="J64" i="3"/>
  <c r="J74" i="3"/>
  <c r="J85" i="3"/>
  <c r="J96" i="3"/>
  <c r="J106" i="3"/>
  <c r="J117" i="3"/>
  <c r="J126" i="3"/>
  <c r="J134" i="3"/>
  <c r="J142" i="3"/>
  <c r="J150" i="3"/>
  <c r="J158" i="3"/>
  <c r="J166" i="3"/>
  <c r="J174" i="3"/>
  <c r="J182" i="3"/>
  <c r="J190" i="3"/>
  <c r="J198" i="3"/>
  <c r="J206" i="3"/>
  <c r="J214" i="3"/>
  <c r="J222" i="3"/>
  <c r="J230" i="3"/>
  <c r="J238" i="3"/>
  <c r="J246" i="3"/>
  <c r="J250" i="3"/>
  <c r="J254" i="3"/>
  <c r="J258" i="3"/>
  <c r="J262" i="3"/>
  <c r="J266" i="3"/>
  <c r="J270" i="3"/>
  <c r="J274" i="3"/>
  <c r="J278" i="3"/>
  <c r="J282" i="3"/>
  <c r="J286" i="3"/>
  <c r="J290" i="3"/>
  <c r="J294" i="3"/>
  <c r="J298" i="3"/>
  <c r="J302" i="3"/>
  <c r="J306" i="3"/>
  <c r="J310" i="3"/>
  <c r="J314" i="3"/>
  <c r="J318" i="3"/>
  <c r="J322" i="3"/>
  <c r="J326" i="3"/>
  <c r="J330" i="3"/>
  <c r="J334" i="3"/>
  <c r="J338" i="3"/>
  <c r="J342" i="3"/>
  <c r="J252" i="3"/>
  <c r="M341" i="3"/>
  <c r="K29" i="3"/>
  <c r="K93" i="3"/>
  <c r="K157" i="3"/>
  <c r="K221" i="3"/>
  <c r="K271" i="3"/>
  <c r="K302" i="3"/>
  <c r="K330" i="3"/>
  <c r="K353" i="3"/>
  <c r="J12" i="3"/>
  <c r="J33" i="3"/>
  <c r="J54" i="3"/>
  <c r="J76" i="3"/>
  <c r="J97" i="3"/>
  <c r="J118" i="3"/>
  <c r="J135" i="3"/>
  <c r="J151" i="3"/>
  <c r="J167" i="3"/>
  <c r="J183" i="3"/>
  <c r="J199" i="3"/>
  <c r="J215" i="3"/>
  <c r="J231" i="3"/>
  <c r="J247" i="3"/>
  <c r="J255" i="3"/>
  <c r="J263" i="3"/>
  <c r="J271" i="3"/>
  <c r="J279" i="3"/>
  <c r="J287" i="3"/>
  <c r="J295" i="3"/>
  <c r="J303" i="3"/>
  <c r="J311" i="3"/>
  <c r="J319" i="3"/>
  <c r="J327" i="3"/>
  <c r="J335" i="3"/>
  <c r="J343" i="3"/>
  <c r="J348" i="3"/>
  <c r="J354" i="3"/>
  <c r="J359" i="3"/>
  <c r="J241" i="3"/>
  <c r="M247" i="3"/>
  <c r="M252" i="3"/>
  <c r="M257" i="3"/>
  <c r="M263" i="3"/>
  <c r="M268" i="3"/>
  <c r="M273" i="3"/>
  <c r="M279" i="3"/>
  <c r="M284" i="3"/>
  <c r="M289" i="3"/>
  <c r="M295" i="3"/>
  <c r="M300" i="3"/>
  <c r="M305" i="3"/>
  <c r="M311" i="3"/>
  <c r="M316" i="3"/>
  <c r="M321" i="3"/>
  <c r="M327" i="3"/>
  <c r="M332" i="3"/>
  <c r="M337" i="3"/>
  <c r="M343" i="3"/>
  <c r="M348" i="3"/>
  <c r="M353" i="3"/>
  <c r="M359" i="3"/>
  <c r="M242" i="3"/>
  <c r="K42" i="3"/>
  <c r="K106" i="3"/>
  <c r="K170" i="3"/>
  <c r="K234" i="3"/>
  <c r="K278" i="3"/>
  <c r="K307" i="3"/>
  <c r="K335" i="3"/>
  <c r="K357" i="3"/>
  <c r="J16" i="3"/>
  <c r="J37" i="3"/>
  <c r="J58" i="3"/>
  <c r="J80" i="3"/>
  <c r="J101" i="3"/>
  <c r="J122" i="3"/>
  <c r="J138" i="3"/>
  <c r="J154" i="3"/>
  <c r="J170" i="3"/>
  <c r="J186" i="3"/>
  <c r="J202" i="3"/>
  <c r="J218" i="3"/>
  <c r="J234" i="3"/>
  <c r="J248" i="3"/>
  <c r="J256" i="3"/>
  <c r="J264" i="3"/>
  <c r="J272" i="3"/>
  <c r="J280" i="3"/>
  <c r="J288" i="3"/>
  <c r="J296" i="3"/>
  <c r="J304" i="3"/>
  <c r="J312" i="3"/>
  <c r="J320" i="3"/>
  <c r="J328" i="3"/>
  <c r="J336" i="3"/>
  <c r="J344" i="3"/>
  <c r="J350" i="3"/>
  <c r="J355" i="3"/>
  <c r="J360" i="3"/>
  <c r="M243" i="3"/>
  <c r="M248" i="3"/>
  <c r="M253" i="3"/>
  <c r="M259" i="3"/>
  <c r="M264" i="3"/>
  <c r="M269" i="3"/>
  <c r="M275" i="3"/>
  <c r="M280" i="3"/>
  <c r="M285" i="3"/>
  <c r="M291" i="3"/>
  <c r="M296" i="3"/>
  <c r="M301" i="3"/>
  <c r="M307" i="3"/>
  <c r="M312" i="3"/>
  <c r="M317" i="3"/>
  <c r="M323" i="3"/>
  <c r="M328" i="3"/>
  <c r="M333" i="3"/>
  <c r="M339" i="3"/>
  <c r="M344" i="3"/>
  <c r="M349" i="3"/>
  <c r="M355" i="3"/>
  <c r="M360" i="3"/>
  <c r="K61" i="3"/>
  <c r="K125" i="3"/>
  <c r="K189" i="3"/>
  <c r="K250" i="3"/>
  <c r="K287" i="3"/>
  <c r="K315" i="3"/>
  <c r="K343" i="3"/>
  <c r="K2" i="3"/>
  <c r="J22" i="3"/>
  <c r="J44" i="3"/>
  <c r="J65" i="3"/>
  <c r="J86" i="3"/>
  <c r="J108" i="3"/>
  <c r="J127" i="3"/>
  <c r="J143" i="3"/>
  <c r="J159" i="3"/>
  <c r="J175" i="3"/>
  <c r="J191" i="3"/>
  <c r="J207" i="3"/>
  <c r="J223" i="3"/>
  <c r="J239" i="3"/>
  <c r="J251" i="3"/>
  <c r="J259" i="3"/>
  <c r="J267" i="3"/>
  <c r="J275" i="3"/>
  <c r="J283" i="3"/>
  <c r="J291" i="3"/>
  <c r="J299" i="3"/>
  <c r="J307" i="3"/>
  <c r="J315" i="3"/>
  <c r="J323" i="3"/>
  <c r="J331" i="3"/>
  <c r="J339" i="3"/>
  <c r="J346" i="3"/>
  <c r="J351" i="3"/>
  <c r="J356" i="3"/>
  <c r="J362" i="3"/>
  <c r="M244" i="3"/>
  <c r="M249" i="3"/>
  <c r="M255" i="3"/>
  <c r="M260" i="3"/>
  <c r="M265" i="3"/>
  <c r="M271" i="3"/>
  <c r="M276" i="3"/>
  <c r="M281" i="3"/>
  <c r="M287" i="3"/>
  <c r="M292" i="3"/>
  <c r="M297" i="3"/>
  <c r="M303" i="3"/>
  <c r="M308" i="3"/>
  <c r="M313" i="3"/>
  <c r="M319" i="3"/>
  <c r="M324" i="3"/>
  <c r="M329" i="3"/>
  <c r="M335" i="3"/>
  <c r="M340" i="3"/>
  <c r="M345" i="3"/>
  <c r="M351" i="3"/>
  <c r="M356" i="3"/>
  <c r="M361" i="3"/>
  <c r="K10" i="3"/>
  <c r="K74" i="3"/>
  <c r="K138" i="3"/>
  <c r="K202" i="3"/>
  <c r="K259" i="3"/>
  <c r="K293" i="3"/>
  <c r="K321" i="3"/>
  <c r="K347" i="3"/>
  <c r="J5" i="3"/>
  <c r="J26" i="3"/>
  <c r="J48" i="3"/>
  <c r="J69" i="3"/>
  <c r="J90" i="3"/>
  <c r="J112" i="3"/>
  <c r="J130" i="3"/>
  <c r="J146" i="3"/>
  <c r="J162" i="3"/>
  <c r="J178" i="3"/>
  <c r="J194" i="3"/>
  <c r="J210" i="3"/>
  <c r="J226" i="3"/>
  <c r="J244" i="3"/>
  <c r="J260" i="3"/>
  <c r="J268" i="3"/>
  <c r="J276" i="3"/>
  <c r="J284" i="3"/>
  <c r="J292" i="3"/>
  <c r="J300" i="3"/>
  <c r="J308" i="3"/>
  <c r="J316" i="3"/>
  <c r="J324" i="3"/>
  <c r="J332" i="3"/>
  <c r="J340" i="3"/>
  <c r="J347" i="3"/>
  <c r="J352" i="3"/>
  <c r="J358" i="3"/>
  <c r="J363" i="3"/>
  <c r="M245" i="3"/>
  <c r="M251" i="3"/>
  <c r="M256" i="3"/>
  <c r="M261" i="3"/>
  <c r="M267" i="3"/>
  <c r="M272" i="3"/>
  <c r="M277" i="3"/>
  <c r="M283" i="3"/>
  <c r="M288" i="3"/>
  <c r="M293" i="3"/>
  <c r="M299" i="3"/>
  <c r="M304" i="3"/>
  <c r="M309" i="3"/>
  <c r="M315" i="3"/>
  <c r="M320" i="3"/>
  <c r="M325" i="3"/>
  <c r="M331" i="3"/>
  <c r="M336" i="3"/>
  <c r="M347" i="3"/>
  <c r="M352" i="3"/>
  <c r="M357" i="3"/>
  <c r="M363" i="3"/>
  <c r="C18" i="3"/>
  <c r="K364" i="3" l="1"/>
  <c r="J364" i="3"/>
  <c r="C14" i="13" s="1"/>
  <c r="L2" i="3"/>
  <c r="M2" i="3" s="1"/>
  <c r="C19" i="3"/>
  <c r="G12" i="3" s="1"/>
  <c r="C13" i="13" s="1"/>
  <c r="L364" i="3" l="1"/>
  <c r="D14" i="13"/>
  <c r="C15" i="13" s="1"/>
  <c r="L3" i="3"/>
  <c r="M3" i="3" s="1"/>
  <c r="L4" i="3" l="1"/>
  <c r="M4" i="3" s="1"/>
  <c r="L6" i="3" l="1"/>
  <c r="M6" i="3" s="1"/>
  <c r="L7" i="3" l="1"/>
  <c r="M7" i="3" s="1"/>
  <c r="L8" i="3" l="1"/>
  <c r="M8" i="3" s="1"/>
  <c r="L9" i="3" l="1"/>
  <c r="M9" i="3" s="1"/>
  <c r="L10" i="3" l="1"/>
  <c r="M10" i="3" s="1"/>
  <c r="L11" i="3" l="1"/>
  <c r="M11" i="3" s="1"/>
  <c r="L12" i="3" l="1"/>
  <c r="M12" i="3" s="1"/>
  <c r="L13" i="3" l="1"/>
  <c r="M13" i="3" s="1"/>
  <c r="L14" i="3" l="1"/>
  <c r="M14" i="3" s="1"/>
  <c r="L15" i="3" l="1"/>
  <c r="M15" i="3" s="1"/>
  <c r="L16" i="3" l="1"/>
  <c r="M16" i="3" s="1"/>
  <c r="L17" i="3" l="1"/>
  <c r="M17" i="3" s="1"/>
  <c r="L18" i="3" l="1"/>
  <c r="M18" i="3" s="1"/>
  <c r="L19" i="3" l="1"/>
  <c r="M19" i="3" s="1"/>
  <c r="L20" i="3" l="1"/>
  <c r="M20" i="3" s="1"/>
  <c r="L21" i="3" l="1"/>
  <c r="M21" i="3" s="1"/>
  <c r="L22" i="3" l="1"/>
  <c r="M22" i="3" s="1"/>
  <c r="L23" i="3" l="1"/>
  <c r="M23" i="3" s="1"/>
  <c r="L24" i="3" l="1"/>
  <c r="M24" i="3" s="1"/>
  <c r="L25" i="3" l="1"/>
  <c r="M25" i="3" s="1"/>
  <c r="L26" i="3" l="1"/>
  <c r="M26" i="3" s="1"/>
  <c r="L27" i="3" l="1"/>
  <c r="M27" i="3" s="1"/>
  <c r="L28" i="3" l="1"/>
  <c r="M28" i="3" s="1"/>
  <c r="L29" i="3" l="1"/>
  <c r="M29" i="3" s="1"/>
  <c r="L30" i="3" l="1"/>
  <c r="M30" i="3" s="1"/>
  <c r="L31" i="3" l="1"/>
  <c r="M31" i="3" s="1"/>
  <c r="L32" i="3" l="1"/>
  <c r="M32" i="3" s="1"/>
  <c r="L33" i="3" l="1"/>
  <c r="M33" i="3" s="1"/>
  <c r="L34" i="3" l="1"/>
  <c r="M34" i="3" s="1"/>
  <c r="L35" i="3" l="1"/>
  <c r="M35" i="3" s="1"/>
  <c r="L36" i="3" l="1"/>
  <c r="M36" i="3" s="1"/>
  <c r="L37" i="3" l="1"/>
  <c r="M37" i="3" s="1"/>
  <c r="L38" i="3" l="1"/>
  <c r="M38" i="3" s="1"/>
  <c r="L39" i="3" l="1"/>
  <c r="M39" i="3" s="1"/>
  <c r="L40" i="3" l="1"/>
  <c r="M40" i="3" s="1"/>
  <c r="L41" i="3" l="1"/>
  <c r="M41" i="3" s="1"/>
  <c r="L42" i="3" l="1"/>
  <c r="M42" i="3" s="1"/>
  <c r="L43" i="3" l="1"/>
  <c r="M43" i="3" s="1"/>
  <c r="L44" i="3" l="1"/>
  <c r="M44" i="3" s="1"/>
  <c r="L45" i="3" l="1"/>
  <c r="M45" i="3" s="1"/>
  <c r="L46" i="3" l="1"/>
  <c r="M46" i="3" s="1"/>
  <c r="L47" i="3" l="1"/>
  <c r="M47" i="3" s="1"/>
  <c r="L48" i="3" l="1"/>
  <c r="M48" i="3" s="1"/>
  <c r="L49" i="3" l="1"/>
  <c r="M49" i="3" s="1"/>
  <c r="L50" i="3" l="1"/>
  <c r="M50" i="3" s="1"/>
  <c r="L51" i="3" l="1"/>
  <c r="M51" i="3" s="1"/>
  <c r="L52" i="3" l="1"/>
  <c r="M52" i="3" s="1"/>
  <c r="L53" i="3" l="1"/>
  <c r="M53" i="3" s="1"/>
  <c r="L54" i="3" l="1"/>
  <c r="M54" i="3" s="1"/>
  <c r="L55" i="3" l="1"/>
  <c r="M55" i="3" s="1"/>
  <c r="L56" i="3" l="1"/>
  <c r="M56" i="3" s="1"/>
  <c r="L57" i="3" l="1"/>
  <c r="M57" i="3" s="1"/>
  <c r="L58" i="3" l="1"/>
  <c r="M58" i="3" s="1"/>
  <c r="L59" i="3" l="1"/>
  <c r="M59" i="3" s="1"/>
  <c r="L60" i="3" l="1"/>
  <c r="M60" i="3" s="1"/>
  <c r="L61" i="3" l="1"/>
  <c r="M61" i="3" s="1"/>
  <c r="L62" i="3" l="1"/>
  <c r="M62" i="3" s="1"/>
  <c r="L63" i="3" l="1"/>
  <c r="M63" i="3" s="1"/>
  <c r="L64" i="3" l="1"/>
  <c r="M64" i="3" s="1"/>
  <c r="L65" i="3" l="1"/>
  <c r="M65" i="3" s="1"/>
  <c r="L66" i="3" l="1"/>
  <c r="M66" i="3" s="1"/>
  <c r="L67" i="3" l="1"/>
  <c r="M67" i="3" s="1"/>
  <c r="L68" i="3" l="1"/>
  <c r="M68" i="3" s="1"/>
  <c r="L69" i="3" l="1"/>
  <c r="M69" i="3" s="1"/>
  <c r="L70" i="3" l="1"/>
  <c r="M70" i="3" s="1"/>
  <c r="L71" i="3" l="1"/>
  <c r="M71" i="3" s="1"/>
  <c r="L72" i="3" l="1"/>
  <c r="M72" i="3" s="1"/>
  <c r="L73" i="3" l="1"/>
  <c r="M73" i="3" s="1"/>
  <c r="L74" i="3" l="1"/>
  <c r="M74" i="3" s="1"/>
  <c r="L75" i="3" l="1"/>
  <c r="M75" i="3" s="1"/>
  <c r="L76" i="3" l="1"/>
  <c r="M76" i="3" s="1"/>
  <c r="L77" i="3" l="1"/>
  <c r="M77" i="3" s="1"/>
  <c r="L78" i="3" l="1"/>
  <c r="M78" i="3" s="1"/>
  <c r="L79" i="3" l="1"/>
  <c r="M79" i="3" s="1"/>
  <c r="L80" i="3" l="1"/>
  <c r="M80" i="3" s="1"/>
  <c r="L81" i="3" l="1"/>
  <c r="M81" i="3" s="1"/>
  <c r="L82" i="3" l="1"/>
  <c r="M82" i="3" s="1"/>
  <c r="L83" i="3" l="1"/>
  <c r="M83" i="3" s="1"/>
  <c r="L84" i="3" l="1"/>
  <c r="M84" i="3" s="1"/>
  <c r="L85" i="3" l="1"/>
  <c r="M85" i="3" s="1"/>
  <c r="L86" i="3" l="1"/>
  <c r="M86" i="3" s="1"/>
  <c r="L87" i="3" l="1"/>
  <c r="M87" i="3" s="1"/>
  <c r="L88" i="3" l="1"/>
  <c r="M88" i="3" s="1"/>
  <c r="L89" i="3" l="1"/>
  <c r="M89" i="3" s="1"/>
  <c r="L90" i="3" l="1"/>
  <c r="M90" i="3" s="1"/>
  <c r="L91" i="3" l="1"/>
  <c r="M91" i="3" s="1"/>
  <c r="L92" i="3" l="1"/>
  <c r="M92" i="3" s="1"/>
  <c r="L93" i="3" l="1"/>
  <c r="M93" i="3" s="1"/>
  <c r="L94" i="3" l="1"/>
  <c r="M94" i="3" s="1"/>
  <c r="L95" i="3" l="1"/>
  <c r="M95" i="3" s="1"/>
  <c r="L96" i="3" l="1"/>
  <c r="M96" i="3" s="1"/>
  <c r="L97" i="3" l="1"/>
  <c r="M97" i="3" s="1"/>
  <c r="L98" i="3" l="1"/>
  <c r="M98" i="3" s="1"/>
  <c r="L99" i="3" l="1"/>
  <c r="M99" i="3" s="1"/>
  <c r="L100" i="3" l="1"/>
  <c r="M100" i="3" s="1"/>
  <c r="L101" i="3" l="1"/>
  <c r="M101" i="3" s="1"/>
  <c r="L102" i="3" l="1"/>
  <c r="M102" i="3" s="1"/>
  <c r="L103" i="3" l="1"/>
  <c r="M103" i="3" s="1"/>
  <c r="L104" i="3" l="1"/>
  <c r="M104" i="3" s="1"/>
  <c r="L105" i="3" l="1"/>
  <c r="M105" i="3" s="1"/>
  <c r="L106" i="3" l="1"/>
  <c r="M106" i="3" s="1"/>
  <c r="L107" i="3" l="1"/>
  <c r="M107" i="3" s="1"/>
  <c r="L108" i="3" l="1"/>
  <c r="M108" i="3" s="1"/>
  <c r="L109" i="3" l="1"/>
  <c r="M109" i="3" s="1"/>
  <c r="L110" i="3" l="1"/>
  <c r="M110" i="3" s="1"/>
  <c r="L111" i="3" l="1"/>
  <c r="M111" i="3" s="1"/>
  <c r="L112" i="3" l="1"/>
  <c r="M112" i="3" s="1"/>
  <c r="L113" i="3" l="1"/>
  <c r="M113" i="3" s="1"/>
  <c r="L114" i="3" l="1"/>
  <c r="M114" i="3" s="1"/>
  <c r="L115" i="3" l="1"/>
  <c r="M115" i="3" s="1"/>
  <c r="L116" i="3" l="1"/>
  <c r="M116" i="3" s="1"/>
  <c r="L117" i="3" l="1"/>
  <c r="M117" i="3" s="1"/>
  <c r="L118" i="3" l="1"/>
  <c r="M118" i="3" s="1"/>
  <c r="L119" i="3" l="1"/>
  <c r="M119" i="3" s="1"/>
  <c r="L120" i="3" l="1"/>
  <c r="M120" i="3" s="1"/>
  <c r="L121" i="3" l="1"/>
  <c r="M121" i="3" s="1"/>
  <c r="L122" i="3" l="1"/>
  <c r="M122" i="3" s="1"/>
  <c r="L123" i="3" l="1"/>
  <c r="M123" i="3" s="1"/>
  <c r="L124" i="3" l="1"/>
  <c r="M124" i="3" s="1"/>
  <c r="L125" i="3" l="1"/>
  <c r="M125" i="3" s="1"/>
  <c r="L126" i="3" l="1"/>
  <c r="M126" i="3" s="1"/>
  <c r="L127" i="3" l="1"/>
  <c r="M127" i="3" s="1"/>
  <c r="L128" i="3" l="1"/>
  <c r="M128" i="3" s="1"/>
  <c r="L129" i="3" l="1"/>
  <c r="M129" i="3" s="1"/>
  <c r="L130" i="3" l="1"/>
  <c r="M130" i="3" s="1"/>
  <c r="L131" i="3" l="1"/>
  <c r="M131" i="3" s="1"/>
  <c r="L132" i="3" l="1"/>
  <c r="M132" i="3" s="1"/>
  <c r="L133" i="3" l="1"/>
  <c r="M133" i="3" s="1"/>
  <c r="L134" i="3" l="1"/>
  <c r="M134" i="3" s="1"/>
  <c r="L135" i="3" l="1"/>
  <c r="M135" i="3" s="1"/>
  <c r="L136" i="3" l="1"/>
  <c r="M136" i="3" s="1"/>
  <c r="L137" i="3" l="1"/>
  <c r="M137" i="3" s="1"/>
  <c r="L138" i="3" l="1"/>
  <c r="M138" i="3" s="1"/>
  <c r="L139" i="3" l="1"/>
  <c r="M139" i="3" s="1"/>
  <c r="L140" i="3" l="1"/>
  <c r="M140" i="3" s="1"/>
  <c r="L141" i="3" l="1"/>
  <c r="M141" i="3" s="1"/>
  <c r="L142" i="3" l="1"/>
  <c r="M142" i="3" s="1"/>
  <c r="L143" i="3" l="1"/>
  <c r="M143" i="3" s="1"/>
  <c r="L144" i="3" l="1"/>
  <c r="M144" i="3" s="1"/>
  <c r="L145" i="3" l="1"/>
  <c r="M145" i="3" s="1"/>
  <c r="L146" i="3" l="1"/>
  <c r="M146" i="3" s="1"/>
  <c r="L147" i="3" l="1"/>
  <c r="M147" i="3" s="1"/>
  <c r="L148" i="3" l="1"/>
  <c r="M148" i="3" s="1"/>
  <c r="L149" i="3" l="1"/>
  <c r="M149" i="3" s="1"/>
  <c r="L150" i="3" l="1"/>
  <c r="M150" i="3" s="1"/>
  <c r="L151" i="3" l="1"/>
  <c r="M151" i="3" s="1"/>
  <c r="L152" i="3" l="1"/>
  <c r="M152" i="3" s="1"/>
  <c r="L153" i="3" l="1"/>
  <c r="M153" i="3" s="1"/>
  <c r="L154" i="3" l="1"/>
  <c r="M154" i="3" s="1"/>
  <c r="L155" i="3" l="1"/>
  <c r="M155" i="3" s="1"/>
  <c r="L156" i="3" l="1"/>
  <c r="M156" i="3" s="1"/>
  <c r="L157" i="3" l="1"/>
  <c r="M157" i="3" s="1"/>
  <c r="L158" i="3" l="1"/>
  <c r="M158" i="3" s="1"/>
  <c r="L159" i="3" l="1"/>
  <c r="M159" i="3" s="1"/>
  <c r="L160" i="3" l="1"/>
  <c r="M160" i="3" s="1"/>
  <c r="L161" i="3" l="1"/>
  <c r="M161" i="3" s="1"/>
  <c r="L162" i="3" l="1"/>
  <c r="M162" i="3" s="1"/>
  <c r="L163" i="3" l="1"/>
  <c r="M163" i="3" s="1"/>
  <c r="L164" i="3" l="1"/>
  <c r="M164" i="3" s="1"/>
  <c r="L165" i="3" l="1"/>
  <c r="M165" i="3" s="1"/>
  <c r="L166" i="3" l="1"/>
  <c r="M166" i="3" s="1"/>
  <c r="L167" i="3" l="1"/>
  <c r="M167" i="3" s="1"/>
  <c r="L168" i="3" l="1"/>
  <c r="M168" i="3" s="1"/>
  <c r="L169" i="3" l="1"/>
  <c r="M169" i="3" s="1"/>
  <c r="L170" i="3" l="1"/>
  <c r="M170" i="3" s="1"/>
  <c r="L171" i="3" l="1"/>
  <c r="M171" i="3" s="1"/>
  <c r="L172" i="3" l="1"/>
  <c r="M172" i="3" s="1"/>
  <c r="L173" i="3" l="1"/>
  <c r="M173" i="3" s="1"/>
  <c r="L174" i="3" l="1"/>
  <c r="M174" i="3" s="1"/>
  <c r="L175" i="3" l="1"/>
  <c r="M175" i="3" s="1"/>
  <c r="L176" i="3" l="1"/>
  <c r="M176" i="3" s="1"/>
  <c r="L177" i="3" l="1"/>
  <c r="M177" i="3" s="1"/>
  <c r="L178" i="3" l="1"/>
  <c r="M178" i="3" s="1"/>
  <c r="L179" i="3" l="1"/>
  <c r="M179" i="3" s="1"/>
  <c r="L180" i="3" l="1"/>
  <c r="M180" i="3" s="1"/>
  <c r="L181" i="3" l="1"/>
  <c r="M181" i="3" s="1"/>
  <c r="L182" i="3" l="1"/>
  <c r="M182" i="3" s="1"/>
  <c r="L183" i="3" l="1"/>
  <c r="M183" i="3" s="1"/>
  <c r="L184" i="3" l="1"/>
  <c r="M184" i="3" s="1"/>
  <c r="L185" i="3" l="1"/>
  <c r="M185" i="3" s="1"/>
  <c r="L186" i="3" l="1"/>
  <c r="M186" i="3" s="1"/>
  <c r="L187" i="3" l="1"/>
  <c r="M187" i="3" s="1"/>
  <c r="L188" i="3" l="1"/>
  <c r="M188" i="3" s="1"/>
  <c r="L189" i="3" l="1"/>
  <c r="M189" i="3" s="1"/>
  <c r="L190" i="3" l="1"/>
  <c r="M190" i="3" s="1"/>
  <c r="L191" i="3" l="1"/>
  <c r="M191" i="3" s="1"/>
  <c r="L192" i="3" l="1"/>
  <c r="M192" i="3" s="1"/>
  <c r="L193" i="3" l="1"/>
  <c r="M193" i="3" s="1"/>
  <c r="L194" i="3" l="1"/>
  <c r="M194" i="3" s="1"/>
  <c r="L195" i="3" l="1"/>
  <c r="M195" i="3" s="1"/>
  <c r="L196" i="3" l="1"/>
  <c r="M196" i="3" s="1"/>
  <c r="L197" i="3" l="1"/>
  <c r="M197" i="3" s="1"/>
  <c r="L198" i="3" l="1"/>
  <c r="M198" i="3" s="1"/>
  <c r="L199" i="3" l="1"/>
  <c r="M199" i="3" s="1"/>
  <c r="L200" i="3" l="1"/>
  <c r="M200" i="3" s="1"/>
  <c r="L201" i="3" l="1"/>
  <c r="M201" i="3" s="1"/>
  <c r="L202" i="3" l="1"/>
  <c r="M202" i="3" s="1"/>
  <c r="L203" i="3" l="1"/>
  <c r="M203" i="3" s="1"/>
  <c r="L204" i="3" l="1"/>
  <c r="M204" i="3" s="1"/>
  <c r="L205" i="3" l="1"/>
  <c r="M205" i="3" s="1"/>
  <c r="L206" i="3" l="1"/>
  <c r="M206" i="3" s="1"/>
  <c r="L207" i="3" l="1"/>
  <c r="M207" i="3" s="1"/>
  <c r="L208" i="3" l="1"/>
  <c r="M208" i="3" s="1"/>
  <c r="L209" i="3" l="1"/>
  <c r="M209" i="3" s="1"/>
  <c r="L210" i="3" l="1"/>
  <c r="M210" i="3" s="1"/>
  <c r="L211" i="3" l="1"/>
  <c r="M211" i="3" s="1"/>
  <c r="L212" i="3" l="1"/>
  <c r="M212" i="3" s="1"/>
  <c r="L213" i="3" l="1"/>
  <c r="M213" i="3" s="1"/>
  <c r="L214" i="3" l="1"/>
  <c r="M214" i="3" s="1"/>
  <c r="L215" i="3" l="1"/>
  <c r="M215" i="3" s="1"/>
  <c r="L216" i="3" l="1"/>
  <c r="M216" i="3" s="1"/>
  <c r="L217" i="3" l="1"/>
  <c r="M217" i="3" s="1"/>
  <c r="L218" i="3" l="1"/>
  <c r="M218" i="3" s="1"/>
  <c r="L219" i="3" l="1"/>
  <c r="M219" i="3" s="1"/>
  <c r="L220" i="3" l="1"/>
  <c r="M220" i="3" s="1"/>
  <c r="L221" i="3" l="1"/>
  <c r="M221" i="3" s="1"/>
  <c r="L222" i="3" l="1"/>
  <c r="M222" i="3" s="1"/>
  <c r="L223" i="3" l="1"/>
  <c r="M223" i="3" s="1"/>
  <c r="L224" i="3" l="1"/>
  <c r="M224" i="3" s="1"/>
  <c r="L225" i="3" l="1"/>
  <c r="M225" i="3" s="1"/>
  <c r="L226" i="3" l="1"/>
  <c r="M226" i="3" s="1"/>
  <c r="L227" i="3" l="1"/>
  <c r="M227" i="3" s="1"/>
  <c r="L228" i="3" l="1"/>
  <c r="M228" i="3" s="1"/>
  <c r="L229" i="3" l="1"/>
  <c r="M229" i="3" s="1"/>
  <c r="L230" i="3" l="1"/>
  <c r="M230" i="3" s="1"/>
  <c r="L231" i="3" l="1"/>
  <c r="M231" i="3" s="1"/>
  <c r="L232" i="3" l="1"/>
  <c r="M232" i="3" s="1"/>
  <c r="L233" i="3" l="1"/>
  <c r="M233" i="3" s="1"/>
  <c r="L234" i="3" l="1"/>
  <c r="M234" i="3" s="1"/>
  <c r="L235" i="3" l="1"/>
  <c r="M235" i="3" s="1"/>
  <c r="L236" i="3" l="1"/>
  <c r="M236" i="3" s="1"/>
  <c r="L237" i="3" l="1"/>
  <c r="M237" i="3" s="1"/>
  <c r="L238" i="3" l="1"/>
  <c r="M238" i="3" s="1"/>
  <c r="L239" i="3" l="1"/>
  <c r="M239" i="3" s="1"/>
  <c r="L240" i="3" l="1"/>
  <c r="M240" i="3" s="1"/>
  <c r="L241" i="3" l="1"/>
  <c r="M241" i="3" s="1"/>
  <c r="L242" i="3"/>
  <c r="L243" i="3" l="1"/>
  <c r="L244" i="3" l="1"/>
  <c r="L245" i="3" l="1"/>
  <c r="L246" i="3" l="1"/>
  <c r="L247" i="3" l="1"/>
  <c r="L248" i="3" l="1"/>
  <c r="L249" i="3" l="1"/>
  <c r="L250" i="3" l="1"/>
  <c r="L251" i="3" l="1"/>
  <c r="L252" i="3" l="1"/>
  <c r="L253" i="3" l="1"/>
  <c r="L254" i="3" l="1"/>
  <c r="L255" i="3" l="1"/>
  <c r="L256" i="3" l="1"/>
  <c r="L257" i="3" l="1"/>
  <c r="L258" i="3" l="1"/>
  <c r="L259" i="3" l="1"/>
  <c r="L260" i="3" l="1"/>
  <c r="L261" i="3" l="1"/>
  <c r="L262" i="3" l="1"/>
  <c r="L263" i="3" l="1"/>
  <c r="L264" i="3" l="1"/>
  <c r="L265" i="3" l="1"/>
  <c r="L266" i="3" l="1"/>
  <c r="L267" i="3" l="1"/>
  <c r="L268" i="3" l="1"/>
  <c r="L269" i="3" l="1"/>
  <c r="L270" i="3" l="1"/>
  <c r="L271" i="3" l="1"/>
  <c r="L272" i="3" l="1"/>
  <c r="L273" i="3" l="1"/>
  <c r="L274" i="3" l="1"/>
  <c r="L275" i="3" l="1"/>
  <c r="L276" i="3" l="1"/>
  <c r="L277" i="3" l="1"/>
  <c r="L278" i="3" l="1"/>
  <c r="L279" i="3" l="1"/>
  <c r="L280" i="3" l="1"/>
  <c r="L281" i="3" l="1"/>
  <c r="L282" i="3" l="1"/>
  <c r="L283" i="3" l="1"/>
  <c r="L284" i="3" l="1"/>
  <c r="L285" i="3" l="1"/>
  <c r="L286" i="3" l="1"/>
  <c r="L287" i="3" l="1"/>
  <c r="L288" i="3" l="1"/>
  <c r="L289" i="3" l="1"/>
  <c r="L290" i="3" l="1"/>
  <c r="L291" i="3" l="1"/>
  <c r="L292" i="3" l="1"/>
  <c r="L293" i="3" l="1"/>
  <c r="L294" i="3" l="1"/>
  <c r="L295" i="3" l="1"/>
  <c r="L296" i="3" l="1"/>
  <c r="L297" i="3" l="1"/>
  <c r="L298" i="3" l="1"/>
  <c r="L299" i="3" l="1"/>
  <c r="L300" i="3" l="1"/>
  <c r="L301" i="3" l="1"/>
  <c r="L302" i="3" l="1"/>
  <c r="L303" i="3" l="1"/>
  <c r="L304" i="3" l="1"/>
  <c r="L305" i="3" l="1"/>
  <c r="L306" i="3" l="1"/>
  <c r="L307" i="3" l="1"/>
  <c r="L308" i="3" l="1"/>
  <c r="L309" i="3" l="1"/>
  <c r="L310" i="3" l="1"/>
  <c r="L311" i="3" l="1"/>
  <c r="L312" i="3" l="1"/>
  <c r="L313" i="3" l="1"/>
  <c r="L314" i="3" l="1"/>
  <c r="L315" i="3" l="1"/>
  <c r="L316" i="3" l="1"/>
  <c r="L317" i="3" l="1"/>
  <c r="L318" i="3" l="1"/>
  <c r="L319" i="3" l="1"/>
  <c r="L320" i="3" l="1"/>
  <c r="L321" i="3" l="1"/>
  <c r="L322" i="3" l="1"/>
  <c r="L323" i="3" l="1"/>
  <c r="L324" i="3" l="1"/>
  <c r="L325" i="3" l="1"/>
  <c r="L326" i="3" l="1"/>
  <c r="L327" i="3" l="1"/>
  <c r="L328" i="3" l="1"/>
  <c r="L329" i="3" l="1"/>
  <c r="L330" i="3" l="1"/>
  <c r="L331" i="3" l="1"/>
  <c r="L332" i="3" l="1"/>
  <c r="L333" i="3" l="1"/>
  <c r="L334" i="3" l="1"/>
  <c r="L335" i="3" l="1"/>
  <c r="L336" i="3" l="1"/>
  <c r="L337" i="3" l="1"/>
  <c r="L338" i="3" l="1"/>
  <c r="L339" i="3" l="1"/>
  <c r="L340" i="3" l="1"/>
  <c r="L341" i="3" l="1"/>
  <c r="L342" i="3" l="1"/>
  <c r="L343" i="3" l="1"/>
  <c r="L344" i="3" l="1"/>
  <c r="L345" i="3" l="1"/>
  <c r="L346" i="3" l="1"/>
  <c r="L347" i="3" l="1"/>
  <c r="L348" i="3" l="1"/>
  <c r="L349" i="3" l="1"/>
  <c r="L350" i="3" l="1"/>
  <c r="L351" i="3" l="1"/>
  <c r="L352" i="3" l="1"/>
  <c r="L353" i="3" l="1"/>
  <c r="L354" i="3" l="1"/>
  <c r="L355" i="3" l="1"/>
  <c r="L356" i="3" l="1"/>
  <c r="L357" i="3" l="1"/>
  <c r="L358" i="3" l="1"/>
  <c r="L359" i="3" l="1"/>
  <c r="L360" i="3" l="1"/>
  <c r="L361" i="3" l="1"/>
  <c r="L362" i="3" l="1"/>
  <c r="L363" i="3" l="1"/>
  <c r="L5" i="3"/>
  <c r="M5" i="3" s="1"/>
  <c r="G14" i="3" s="1"/>
  <c r="C17" i="13" l="1"/>
  <c r="C18" i="13" s="1"/>
</calcChain>
</file>

<file path=xl/sharedStrings.xml><?xml version="1.0" encoding="utf-8"?>
<sst xmlns="http://schemas.openxmlformats.org/spreadsheetml/2006/main" count="53" uniqueCount="49">
  <si>
    <t>Výše úvěru</t>
  </si>
  <si>
    <t>Počet let</t>
  </si>
  <si>
    <t>Počet splátek</t>
  </si>
  <si>
    <t>Počet splátek v roce</t>
  </si>
  <si>
    <t>Parametry úvěru</t>
  </si>
  <si>
    <t>Hodnota</t>
  </si>
  <si>
    <t>Parametr</t>
  </si>
  <si>
    <t>sazba</t>
  </si>
  <si>
    <t>pper</t>
  </si>
  <si>
    <t>souč_hod</t>
  </si>
  <si>
    <t>Zvýhodněný úrok</t>
  </si>
  <si>
    <t>Sazba</t>
  </si>
  <si>
    <t>%</t>
  </si>
  <si>
    <t>Výpočet</t>
  </si>
  <si>
    <r>
      <t xml:space="preserve">Splatnost úvěru </t>
    </r>
    <r>
      <rPr>
        <sz val="9"/>
        <color theme="1"/>
        <rFont val="Tahoma"/>
        <family val="2"/>
        <charset val="238"/>
      </rPr>
      <t>(v letech)</t>
    </r>
  </si>
  <si>
    <r>
      <t xml:space="preserve">Výše úvěru </t>
    </r>
    <r>
      <rPr>
        <sz val="9"/>
        <color theme="1"/>
        <rFont val="Tahoma"/>
        <family val="2"/>
        <charset val="238"/>
      </rPr>
      <t>(v Kč)</t>
    </r>
  </si>
  <si>
    <t>Pokyn k vyplnění:</t>
  </si>
  <si>
    <t xml:space="preserve">Vyplňte postupně žlutá pole. </t>
  </si>
  <si>
    <t>1. Výše úvěru (v Kč) - zadejte požadovanou výši úvěru</t>
  </si>
  <si>
    <r>
      <t xml:space="preserve">Úroková sazba </t>
    </r>
    <r>
      <rPr>
        <sz val="9"/>
        <color theme="1"/>
        <rFont val="Tahoma"/>
        <family val="2"/>
        <charset val="238"/>
      </rPr>
      <t>(% p.a.)</t>
    </r>
  </si>
  <si>
    <t>Orientační výše splátky</t>
  </si>
  <si>
    <t>2. Splatnost úvěru (v letech) - zadejte požadovanou splatnost úvěru</t>
  </si>
  <si>
    <t>3. Úroková sazba - zadejte výši úrokové sazby</t>
  </si>
  <si>
    <t xml:space="preserve">Úvěrová kalkulačka SFPI                    </t>
  </si>
  <si>
    <t>Komerční úvěr</t>
  </si>
  <si>
    <t>Anuitní splátka Panel2013</t>
  </si>
  <si>
    <t>Anuitní splátka komerční úvěr</t>
  </si>
  <si>
    <t>Komerční úrok</t>
  </si>
  <si>
    <t>Na úrocích zaplaceno</t>
  </si>
  <si>
    <t>číslo platby</t>
  </si>
  <si>
    <t>Panel2013</t>
  </si>
  <si>
    <t>Komerční</t>
  </si>
  <si>
    <t>Diskont</t>
  </si>
  <si>
    <t>Diskont p.a.</t>
  </si>
  <si>
    <t>diskontovaný rozdíl</t>
  </si>
  <si>
    <t>Hrubý grantový ekvivalent v Kč</t>
  </si>
  <si>
    <t xml:space="preserve">rozdíl </t>
  </si>
  <si>
    <t>celkem</t>
  </si>
  <si>
    <t>Na úrocích ušetřeno</t>
  </si>
  <si>
    <t>Aktuání kurz Kč/euro</t>
  </si>
  <si>
    <t>Panel 2013+</t>
  </si>
  <si>
    <t>nejvýše 90 % rozpočtových nákladů</t>
  </si>
  <si>
    <t xml:space="preserve">maximálně 30 let </t>
  </si>
  <si>
    <t xml:space="preserve">podle výše základní sazby Evropské unie pro Českou republiku, nejméně však 0,5 % p.a., fixní po celou dobu splácení </t>
  </si>
  <si>
    <t>4. Veřejná podpora malého rozsahu - de minimis</t>
  </si>
  <si>
    <t xml:space="preserve">pokud je úroková sazba úvěru nižší než záklsaní sazba EU zvýšená o rizikovou přirážku, je zvýhodněný úvar poskytnut v režimu veřejné podpory malého rozsahu - de minimis. Tato podpora je pro jednoho příjemce maximálně 200.000,00 euro za tři roky. </t>
  </si>
  <si>
    <t>Výše veřejné podpory de minimis v Kč</t>
  </si>
  <si>
    <t>Výše veřejné podpory de minimis v EUR</t>
  </si>
  <si>
    <t>https://sfpi.cz/zakladni-sazba-eu-pro-cr/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</si>
</sst>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č&quot;;[Red]\-#,##0.00\ &quot;Kč&quot;"/>
    <numFmt numFmtId="164" formatCode="_-* #,##0.00_-;\-* #,##0.00_-;_-* &quot;-&quot;??_-;_-@_-"/>
    <numFmt numFmtId="165" formatCode="#,##0\ &quot;Kč&quot;"/>
    <numFmt numFmtId="166" formatCode="#,##0.00\ &quot;Kč&quot;"/>
    <numFmt numFmtId="167" formatCode="#,##0\ [$€-1]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9"/>
      <color theme="1"/>
      <name val="Tahoma"/>
      <family val="2"/>
      <charset val="238"/>
    </font>
    <font>
      <u/>
      <sz val="9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u/>
      <sz val="10"/>
      <color theme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E4E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84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/>
    <xf numFmtId="0" fontId="2" fillId="0" borderId="0" xfId="0" applyFont="1"/>
    <xf numFmtId="0" fontId="2" fillId="3" borderId="2" xfId="0" applyFont="1" applyFill="1" applyBorder="1"/>
    <xf numFmtId="0" fontId="2" fillId="3" borderId="0" xfId="0" applyFont="1" applyFill="1" applyBorder="1"/>
    <xf numFmtId="10" fontId="2" fillId="5" borderId="1" xfId="0" applyNumberFormat="1" applyFont="1" applyFill="1" applyBorder="1"/>
    <xf numFmtId="0" fontId="2" fillId="3" borderId="1" xfId="0" applyFont="1" applyFill="1" applyBorder="1"/>
    <xf numFmtId="8" fontId="2" fillId="3" borderId="1" xfId="0" applyNumberFormat="1" applyFont="1" applyFill="1" applyBorder="1"/>
    <xf numFmtId="0" fontId="10" fillId="4" borderId="4" xfId="0" applyFont="1" applyFill="1" applyBorder="1"/>
    <xf numFmtId="0" fontId="10" fillId="4" borderId="6" xfId="0" applyFont="1" applyFill="1" applyBorder="1"/>
    <xf numFmtId="10" fontId="2" fillId="3" borderId="3" xfId="0" applyNumberFormat="1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3" borderId="7" xfId="0" applyFont="1" applyFill="1" applyBorder="1"/>
    <xf numFmtId="165" fontId="2" fillId="3" borderId="9" xfId="0" applyNumberFormat="1" applyFont="1" applyFill="1" applyBorder="1"/>
    <xf numFmtId="165" fontId="2" fillId="3" borderId="0" xfId="0" applyNumberFormat="1" applyFont="1" applyFill="1" applyBorder="1"/>
    <xf numFmtId="0" fontId="10" fillId="3" borderId="0" xfId="0" applyFont="1" applyFill="1" applyBorder="1" applyAlignment="1"/>
    <xf numFmtId="0" fontId="2" fillId="3" borderId="8" xfId="0" applyFont="1" applyFill="1" applyBorder="1"/>
    <xf numFmtId="0" fontId="10" fillId="2" borderId="3" xfId="0" applyFont="1" applyFill="1" applyBorder="1" applyAlignment="1">
      <alignment horizontal="right"/>
    </xf>
    <xf numFmtId="165" fontId="5" fillId="0" borderId="15" xfId="0" applyNumberFormat="1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7" fillId="10" borderId="14" xfId="0" applyFont="1" applyFill="1" applyBorder="1" applyAlignment="1" applyProtection="1">
      <protection hidden="1"/>
    </xf>
    <xf numFmtId="0" fontId="5" fillId="10" borderId="14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9" fillId="9" borderId="1" xfId="0" applyFont="1" applyFill="1" applyBorder="1" applyProtection="1">
      <protection hidden="1"/>
    </xf>
    <xf numFmtId="0" fontId="12" fillId="0" borderId="13" xfId="0" applyFont="1" applyBorder="1" applyAlignment="1" applyProtection="1">
      <alignment horizontal="left" vertical="center" wrapText="1" indent="1"/>
      <protection hidden="1"/>
    </xf>
    <xf numFmtId="0" fontId="12" fillId="0" borderId="1" xfId="0" applyFont="1" applyBorder="1" applyAlignment="1" applyProtection="1">
      <alignment horizontal="left" vertical="center" wrapText="1" indent="1"/>
      <protection hidden="1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1" fillId="0" borderId="18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10" fontId="3" fillId="7" borderId="14" xfId="0" applyNumberFormat="1" applyFont="1" applyFill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center"/>
      <protection hidden="1"/>
    </xf>
    <xf numFmtId="8" fontId="2" fillId="0" borderId="0" xfId="0" applyNumberFormat="1" applyFont="1"/>
    <xf numFmtId="10" fontId="2" fillId="3" borderId="21" xfId="0" applyNumberFormat="1" applyFont="1" applyFill="1" applyBorder="1"/>
    <xf numFmtId="0" fontId="2" fillId="6" borderId="22" xfId="0" applyFont="1" applyFill="1" applyBorder="1"/>
    <xf numFmtId="165" fontId="2" fillId="3" borderId="13" xfId="0" applyNumberFormat="1" applyFont="1" applyFill="1" applyBorder="1"/>
    <xf numFmtId="0" fontId="1" fillId="0" borderId="0" xfId="0" applyFont="1"/>
    <xf numFmtId="8" fontId="1" fillId="0" borderId="0" xfId="0" applyNumberFormat="1" applyFont="1"/>
    <xf numFmtId="0" fontId="5" fillId="10" borderId="23" xfId="0" applyFont="1" applyFill="1" applyBorder="1" applyAlignment="1" applyProtection="1">
      <protection hidden="1"/>
    </xf>
    <xf numFmtId="10" fontId="2" fillId="3" borderId="21" xfId="2" applyNumberFormat="1" applyFont="1" applyFill="1" applyBorder="1"/>
    <xf numFmtId="0" fontId="2" fillId="3" borderId="22" xfId="0" applyFont="1" applyFill="1" applyBorder="1"/>
    <xf numFmtId="0" fontId="2" fillId="3" borderId="13" xfId="0" applyFont="1" applyFill="1" applyBorder="1"/>
    <xf numFmtId="166" fontId="3" fillId="7" borderId="14" xfId="3" applyNumberFormat="1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6" fillId="10" borderId="18" xfId="0" applyFont="1" applyFill="1" applyBorder="1" applyAlignment="1" applyProtection="1">
      <alignment horizontal="center" vertical="center" wrapText="1"/>
      <protection hidden="1"/>
    </xf>
    <xf numFmtId="0" fontId="6" fillId="10" borderId="20" xfId="0" applyFont="1" applyFill="1" applyBorder="1" applyAlignment="1" applyProtection="1">
      <alignment horizontal="center" vertical="center" wrapText="1"/>
      <protection hidden="1"/>
    </xf>
    <xf numFmtId="0" fontId="6" fillId="10" borderId="19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165" fontId="3" fillId="7" borderId="14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left"/>
    </xf>
    <xf numFmtId="165" fontId="10" fillId="3" borderId="0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165" fontId="2" fillId="8" borderId="1" xfId="0" applyNumberFormat="1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6" fillId="0" borderId="1" xfId="1" applyFont="1" applyBorder="1" applyAlignment="1" applyProtection="1">
      <alignment horizontal="left" vertical="center" wrapText="1" indent="1"/>
      <protection hidden="1"/>
    </xf>
    <xf numFmtId="165" fontId="3" fillId="0" borderId="14" xfId="0" applyNumberFormat="1" applyFont="1" applyBorder="1" applyAlignment="1" applyProtection="1">
      <protection hidden="1"/>
    </xf>
    <xf numFmtId="167" fontId="3" fillId="0" borderId="24" xfId="0" applyNumberFormat="1" applyFont="1" applyBorder="1" applyAlignment="1" applyProtection="1">
      <protection hidden="1"/>
    </xf>
    <xf numFmtId="165" fontId="17" fillId="0" borderId="23" xfId="0" applyNumberFormat="1" applyFont="1" applyBorder="1" applyAlignment="1" applyProtection="1">
      <alignment horizontal="center"/>
      <protection hidden="1"/>
    </xf>
    <xf numFmtId="165" fontId="17" fillId="0" borderId="15" xfId="0" applyNumberFormat="1" applyFont="1" applyBorder="1" applyAlignment="1" applyProtection="1">
      <alignment horizontal="center"/>
      <protection hidden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BDE4E1"/>
      <color rgb="FF9CE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66675</xdr:rowOff>
    </xdr:from>
    <xdr:to>
      <xdr:col>1</xdr:col>
      <xdr:colOff>1561125</xdr:colOff>
      <xdr:row>3</xdr:row>
      <xdr:rowOff>152320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47650"/>
          <a:ext cx="1551600" cy="447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30%20-%20Ve&#345;ejn&#225;%20podpora/VP%20v%20SC/SC%202.1%20a%202.3/soci&#225;ln&#237;%20bydlen&#237;/PoA%20a%20MODELY%20A,%20B%20-%20fin&#225;ln&#237;/Kopie%20-%20P9_A_Model_doba_pov&#283;&#345;en&#237;_35%20v&#253;zva%20SC%202%201%20v%201%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Vstupní data"/>
      <sheetName val="Financni toky"/>
      <sheetName val="Čisté ušetř. nákl. - Kompenzace"/>
      <sheetName val="Čistý souč. zůstatek dotace"/>
      <sheetName val="Financni toky měsíční"/>
      <sheetName val="Čisté uš. náklady měsíční"/>
      <sheetName val="Čistá souč. dotace měsíční"/>
      <sheetName val="Vypočet dotace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 t="str">
            <v>Obec</v>
          </cell>
        </row>
        <row r="5">
          <cell r="E5" t="str">
            <v>Nestátní nezisková organizace</v>
          </cell>
        </row>
        <row r="6">
          <cell r="E6" t="str">
            <v>Církve</v>
          </cell>
        </row>
        <row r="7">
          <cell r="E7" t="str">
            <v>Církevní organizace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fpi.cz/zakladni-sazba-eu-pro-c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5:G33"/>
  <sheetViews>
    <sheetView showGridLines="0" tabSelected="1" zoomScaleNormal="100" workbookViewId="0">
      <selection activeCell="C10" sqref="C10:D10"/>
    </sheetView>
  </sheetViews>
  <sheetFormatPr defaultRowHeight="14.25" x14ac:dyDescent="0.2"/>
  <cols>
    <col min="1" max="1" width="9.140625" style="21"/>
    <col min="2" max="2" width="49.42578125" style="21" bestFit="1" customWidth="1"/>
    <col min="3" max="3" width="18.7109375" style="21" customWidth="1"/>
    <col min="4" max="4" width="16.42578125" style="21" customWidth="1"/>
    <col min="5" max="16384" width="9.140625" style="21"/>
  </cols>
  <sheetData>
    <row r="5" spans="2:4" ht="15" thickBot="1" x14ac:dyDescent="0.25"/>
    <row r="6" spans="2:4" ht="46.5" customHeight="1" x14ac:dyDescent="0.2">
      <c r="B6" s="51" t="s">
        <v>23</v>
      </c>
      <c r="C6" s="52"/>
      <c r="D6" s="53"/>
    </row>
    <row r="7" spans="2:4" ht="15.75" customHeight="1" thickBot="1" x14ac:dyDescent="0.25">
      <c r="B7" s="54" t="s">
        <v>4</v>
      </c>
      <c r="C7" s="55"/>
      <c r="D7" s="56"/>
    </row>
    <row r="8" spans="2:4" ht="15" thickBot="1" x14ac:dyDescent="0.25">
      <c r="B8" s="22" t="s">
        <v>15</v>
      </c>
      <c r="C8" s="57">
        <v>2000000</v>
      </c>
      <c r="D8" s="57"/>
    </row>
    <row r="9" spans="2:4" ht="15" thickBot="1" x14ac:dyDescent="0.25">
      <c r="B9" s="22" t="s">
        <v>14</v>
      </c>
      <c r="C9" s="50">
        <v>20</v>
      </c>
      <c r="D9" s="50"/>
    </row>
    <row r="10" spans="2:4" ht="15.75" customHeight="1" thickBot="1" x14ac:dyDescent="0.25">
      <c r="B10" s="22" t="s">
        <v>39</v>
      </c>
      <c r="C10" s="49">
        <v>26</v>
      </c>
      <c r="D10" s="49"/>
    </row>
    <row r="11" spans="2:4" ht="15" thickBot="1" x14ac:dyDescent="0.25">
      <c r="B11" s="35"/>
      <c r="C11" s="38" t="s">
        <v>40</v>
      </c>
      <c r="D11" s="36" t="s">
        <v>24</v>
      </c>
    </row>
    <row r="12" spans="2:4" ht="15" thickBot="1" x14ac:dyDescent="0.25">
      <c r="B12" s="22" t="s">
        <v>19</v>
      </c>
      <c r="C12" s="37">
        <v>5.0000000000000001E-3</v>
      </c>
      <c r="D12" s="37">
        <v>0.03</v>
      </c>
    </row>
    <row r="13" spans="2:4" ht="15" thickBot="1" x14ac:dyDescent="0.25">
      <c r="B13" s="23" t="s">
        <v>20</v>
      </c>
      <c r="C13" s="20">
        <f>HGE!G12</f>
        <v>8758.6778322507253</v>
      </c>
      <c r="D13" s="20">
        <f>HGE!G13</f>
        <v>11091.951957078241</v>
      </c>
    </row>
    <row r="14" spans="2:4" ht="15" thickBot="1" x14ac:dyDescent="0.25">
      <c r="B14" s="23" t="s">
        <v>28</v>
      </c>
      <c r="C14" s="20">
        <f>HGE!J364</f>
        <v>102082.67974017418</v>
      </c>
      <c r="D14" s="20">
        <f>HGE!K364</f>
        <v>662068.46969877731</v>
      </c>
    </row>
    <row r="15" spans="2:4" ht="15" thickBot="1" x14ac:dyDescent="0.25">
      <c r="B15" s="45" t="s">
        <v>38</v>
      </c>
      <c r="C15" s="82">
        <f>D14-C14</f>
        <v>559985.7899586031</v>
      </c>
      <c r="D15" s="83"/>
    </row>
    <row r="16" spans="2:4" ht="15" thickBot="1" x14ac:dyDescent="0.25"/>
    <row r="17" spans="2:7" ht="15" thickBot="1" x14ac:dyDescent="0.25">
      <c r="B17" s="45" t="s">
        <v>46</v>
      </c>
      <c r="C17" s="80">
        <f>HGE!G14</f>
        <v>504817.23405644216</v>
      </c>
    </row>
    <row r="18" spans="2:7" ht="15" thickBot="1" x14ac:dyDescent="0.25">
      <c r="B18" s="45" t="s">
        <v>47</v>
      </c>
      <c r="C18" s="81">
        <f>C17/C10</f>
        <v>19416.047463709314</v>
      </c>
    </row>
    <row r="20" spans="2:7" x14ac:dyDescent="0.2">
      <c r="B20" s="24" t="s">
        <v>16</v>
      </c>
      <c r="C20" s="25"/>
      <c r="D20" s="25"/>
      <c r="E20" s="25"/>
      <c r="F20" s="25"/>
      <c r="G20" s="25"/>
    </row>
    <row r="21" spans="2:7" x14ac:dyDescent="0.2">
      <c r="B21" s="25" t="s">
        <v>17</v>
      </c>
      <c r="C21" s="25"/>
      <c r="D21" s="25"/>
      <c r="E21" s="25"/>
      <c r="F21" s="25"/>
      <c r="G21" s="25"/>
    </row>
    <row r="22" spans="2:7" x14ac:dyDescent="0.2">
      <c r="B22" s="26" t="s">
        <v>18</v>
      </c>
      <c r="C22" s="25"/>
      <c r="D22" s="25"/>
      <c r="E22" s="25"/>
      <c r="F22" s="25"/>
      <c r="G22" s="25"/>
    </row>
    <row r="23" spans="2:7" x14ac:dyDescent="0.2">
      <c r="B23" s="27" t="s">
        <v>41</v>
      </c>
      <c r="C23" s="25"/>
      <c r="D23" s="25"/>
      <c r="E23" s="25"/>
      <c r="F23" s="25"/>
      <c r="G23" s="25"/>
    </row>
    <row r="24" spans="2:7" x14ac:dyDescent="0.2">
      <c r="B24" s="25"/>
      <c r="C24" s="25"/>
      <c r="D24" s="25"/>
      <c r="E24" s="25"/>
      <c r="F24" s="25"/>
      <c r="G24" s="25"/>
    </row>
    <row r="25" spans="2:7" x14ac:dyDescent="0.2">
      <c r="B25" s="26" t="s">
        <v>21</v>
      </c>
      <c r="C25" s="25"/>
      <c r="D25" s="25"/>
      <c r="E25" s="25"/>
      <c r="F25" s="25"/>
      <c r="G25" s="25"/>
    </row>
    <row r="26" spans="2:7" x14ac:dyDescent="0.2">
      <c r="B26" s="28" t="s">
        <v>42</v>
      </c>
      <c r="C26" s="25"/>
      <c r="D26" s="25"/>
      <c r="E26" s="25"/>
      <c r="F26" s="25"/>
      <c r="G26" s="25"/>
    </row>
    <row r="27" spans="2:7" x14ac:dyDescent="0.2">
      <c r="B27" s="25"/>
      <c r="C27" s="25"/>
      <c r="D27" s="25"/>
      <c r="E27" s="25"/>
      <c r="F27" s="25"/>
      <c r="G27" s="25"/>
    </row>
    <row r="28" spans="2:7" x14ac:dyDescent="0.2">
      <c r="B28" s="26" t="s">
        <v>22</v>
      </c>
      <c r="C28" s="25"/>
      <c r="D28" s="25"/>
      <c r="E28" s="25"/>
      <c r="F28" s="25"/>
      <c r="G28" s="25"/>
    </row>
    <row r="29" spans="2:7" ht="21" x14ac:dyDescent="0.2">
      <c r="B29" s="27" t="s">
        <v>43</v>
      </c>
    </row>
    <row r="30" spans="2:7" x14ac:dyDescent="0.2">
      <c r="B30" s="79" t="s">
        <v>48</v>
      </c>
    </row>
    <row r="32" spans="2:7" x14ac:dyDescent="0.2">
      <c r="B32" s="26" t="s">
        <v>44</v>
      </c>
    </row>
    <row r="33" spans="2:2" ht="42" x14ac:dyDescent="0.2">
      <c r="B33" s="28" t="s">
        <v>45</v>
      </c>
    </row>
  </sheetData>
  <mergeCells count="6">
    <mergeCell ref="C15:D15"/>
    <mergeCell ref="C10:D10"/>
    <mergeCell ref="C9:D9"/>
    <mergeCell ref="B6:D6"/>
    <mergeCell ref="B7:D7"/>
    <mergeCell ref="C8:D8"/>
  </mergeCells>
  <hyperlinks>
    <hyperlink ref="B30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A1:M371"/>
  <sheetViews>
    <sheetView topLeftCell="B1" zoomScale="70" zoomScaleNormal="70" workbookViewId="0">
      <selection activeCell="F19" sqref="F19"/>
    </sheetView>
  </sheetViews>
  <sheetFormatPr defaultRowHeight="14.25" x14ac:dyDescent="0.2"/>
  <cols>
    <col min="1" max="1" width="9.140625" style="3"/>
    <col min="2" max="2" width="16.42578125" style="3" bestFit="1" customWidth="1"/>
    <col min="3" max="3" width="14.85546875" style="3" bestFit="1" customWidth="1"/>
    <col min="4" max="4" width="14.7109375" style="3" bestFit="1" customWidth="1"/>
    <col min="5" max="5" width="14.140625" style="3" bestFit="1" customWidth="1"/>
    <col min="6" max="6" width="9.140625" style="3"/>
    <col min="7" max="7" width="13.42578125" style="3" bestFit="1" customWidth="1"/>
    <col min="8" max="8" width="12.140625" style="3" bestFit="1" customWidth="1"/>
    <col min="9" max="9" width="13.42578125" style="3" bestFit="1" customWidth="1"/>
    <col min="10" max="10" width="18.5703125" style="3" customWidth="1"/>
    <col min="11" max="11" width="17.7109375" style="3" customWidth="1"/>
    <col min="12" max="12" width="18.28515625" style="3" customWidth="1"/>
    <col min="13" max="13" width="20" style="3" bestFit="1" customWidth="1"/>
    <col min="14" max="14" width="13.42578125" style="3" bestFit="1" customWidth="1"/>
    <col min="15" max="16384" width="9.140625" style="3"/>
  </cols>
  <sheetData>
    <row r="1" spans="1:13" x14ac:dyDescent="0.2">
      <c r="A1" s="1"/>
      <c r="B1" s="2"/>
      <c r="C1" s="2"/>
      <c r="D1" s="2"/>
      <c r="E1" s="2"/>
      <c r="F1" s="2"/>
      <c r="G1" s="2"/>
      <c r="H1" s="2"/>
      <c r="I1" s="3" t="s">
        <v>29</v>
      </c>
      <c r="J1" s="3" t="s">
        <v>30</v>
      </c>
      <c r="K1" s="3" t="s">
        <v>31</v>
      </c>
      <c r="L1" s="3" t="s">
        <v>36</v>
      </c>
      <c r="M1" s="3" t="s">
        <v>34</v>
      </c>
    </row>
    <row r="2" spans="1:13" x14ac:dyDescent="0.2">
      <c r="A2" s="4"/>
      <c r="B2" s="58" t="s">
        <v>4</v>
      </c>
      <c r="C2" s="59"/>
      <c r="D2" s="59"/>
      <c r="E2" s="59"/>
      <c r="F2" s="60" t="s">
        <v>5</v>
      </c>
      <c r="G2" s="61"/>
      <c r="H2" s="5"/>
      <c r="I2" s="3">
        <v>1</v>
      </c>
      <c r="J2" s="39">
        <f t="shared" ref="J2:J65" si="0">IF(I2&gt;$G$11,0,-IPMT($C$17,I2,$F$6,$F$3))</f>
        <v>833.33333333333337</v>
      </c>
      <c r="K2" s="39">
        <f>IF(I2&gt;$G$11,0,-IPMT($D$17,I2,$F$6,$F$3))</f>
        <v>5000</v>
      </c>
      <c r="L2" s="39">
        <f>K2-J2</f>
        <v>4166.666666666667</v>
      </c>
      <c r="M2" s="3">
        <f>L2/(1+$E$17)^I2</f>
        <v>4161.4648356221396</v>
      </c>
    </row>
    <row r="3" spans="1:13" x14ac:dyDescent="0.2">
      <c r="A3" s="4"/>
      <c r="B3" s="64" t="s">
        <v>0</v>
      </c>
      <c r="C3" s="64"/>
      <c r="D3" s="64"/>
      <c r="E3" s="64"/>
      <c r="F3" s="65">
        <f>'Orientační výpočet splátky'!C8</f>
        <v>2000000</v>
      </c>
      <c r="G3" s="65"/>
      <c r="H3" s="5"/>
      <c r="I3" s="3">
        <v>2</v>
      </c>
      <c r="J3" s="39">
        <f t="shared" si="0"/>
        <v>830.03110645878451</v>
      </c>
      <c r="K3" s="39">
        <f t="shared" ref="K3:K66" si="1">IF(I3&gt;$G$11,0,-IPMT($D$17,I3,$F$6,$F$3))</f>
        <v>4984.7701201073041</v>
      </c>
      <c r="L3" s="39">
        <f t="shared" ref="L3:L24" si="2">K3-J3</f>
        <v>4154.7390136485192</v>
      </c>
      <c r="M3" s="3">
        <f t="shared" ref="M3:M65" si="3">IF(I3&gt;$G$11,0,L3/(1+$E$17)^I3)</f>
        <v>4144.3716090452672</v>
      </c>
    </row>
    <row r="4" spans="1:13" x14ac:dyDescent="0.2">
      <c r="A4" s="4"/>
      <c r="B4" s="64" t="s">
        <v>1</v>
      </c>
      <c r="C4" s="64"/>
      <c r="D4" s="64"/>
      <c r="E4" s="64"/>
      <c r="F4" s="66">
        <f>'Orientační výpočet splátky'!C9</f>
        <v>20</v>
      </c>
      <c r="G4" s="66"/>
      <c r="H4" s="5"/>
      <c r="I4" s="3">
        <v>3</v>
      </c>
      <c r="J4" s="39">
        <f t="shared" si="0"/>
        <v>826.72750365637114</v>
      </c>
      <c r="K4" s="39">
        <f t="shared" si="1"/>
        <v>4969.5021655148776</v>
      </c>
      <c r="L4" s="39">
        <f t="shared" si="2"/>
        <v>4142.7746618585061</v>
      </c>
      <c r="M4" s="3">
        <f t="shared" si="3"/>
        <v>4127.2780146268715</v>
      </c>
    </row>
    <row r="5" spans="1:13" x14ac:dyDescent="0.2">
      <c r="A5" s="4"/>
      <c r="B5" s="64" t="s">
        <v>3</v>
      </c>
      <c r="C5" s="64"/>
      <c r="D5" s="64"/>
      <c r="E5" s="64"/>
      <c r="F5" s="69">
        <v>12</v>
      </c>
      <c r="G5" s="69"/>
      <c r="H5" s="5"/>
      <c r="I5" s="3">
        <v>4</v>
      </c>
      <c r="J5" s="39">
        <f t="shared" si="0"/>
        <v>823.42252435279022</v>
      </c>
      <c r="K5" s="39">
        <f t="shared" si="1"/>
        <v>4954.1960410359698</v>
      </c>
      <c r="L5" s="39">
        <f t="shared" si="2"/>
        <v>4130.7735166831799</v>
      </c>
      <c r="M5" s="3">
        <f t="shared" si="3"/>
        <v>4110.1840314298888</v>
      </c>
    </row>
    <row r="6" spans="1:13" ht="15" customHeight="1" x14ac:dyDescent="0.2">
      <c r="A6" s="4"/>
      <c r="B6" s="64" t="s">
        <v>2</v>
      </c>
      <c r="C6" s="64"/>
      <c r="D6" s="64"/>
      <c r="E6" s="64"/>
      <c r="F6" s="67">
        <f>F4*F5</f>
        <v>240</v>
      </c>
      <c r="G6" s="68"/>
      <c r="H6" s="5"/>
      <c r="I6" s="3">
        <v>5</v>
      </c>
      <c r="J6" s="39">
        <f t="shared" si="0"/>
        <v>820.11616797449938</v>
      </c>
      <c r="K6" s="39">
        <f t="shared" si="1"/>
        <v>4938.8516512458627</v>
      </c>
      <c r="L6" s="39">
        <f t="shared" si="2"/>
        <v>4118.7354832713636</v>
      </c>
      <c r="M6" s="3">
        <f t="shared" si="3"/>
        <v>4093.089638511929</v>
      </c>
    </row>
    <row r="7" spans="1:13" x14ac:dyDescent="0.2">
      <c r="A7" s="4"/>
      <c r="B7" s="70" t="s">
        <v>11</v>
      </c>
      <c r="C7" s="71"/>
      <c r="D7" s="71"/>
      <c r="E7" s="71"/>
      <c r="F7" s="71"/>
      <c r="G7" s="19" t="s">
        <v>12</v>
      </c>
      <c r="H7" s="5"/>
      <c r="I7" s="3">
        <v>6</v>
      </c>
      <c r="J7" s="39">
        <f t="shared" si="0"/>
        <v>816.80843394771773</v>
      </c>
      <c r="K7" s="39">
        <f t="shared" si="1"/>
        <v>4923.4689004812835</v>
      </c>
      <c r="L7" s="39">
        <f t="shared" si="2"/>
        <v>4106.6604665335653</v>
      </c>
      <c r="M7" s="3">
        <f t="shared" si="3"/>
        <v>4075.9948149252614</v>
      </c>
    </row>
    <row r="8" spans="1:13" x14ac:dyDescent="0.2">
      <c r="A8" s="4"/>
      <c r="B8" s="72" t="s">
        <v>10</v>
      </c>
      <c r="C8" s="73"/>
      <c r="D8" s="73"/>
      <c r="E8" s="73"/>
      <c r="F8" s="74"/>
      <c r="G8" s="6">
        <f>'Orientační výpočet splátky'!C12</f>
        <v>5.0000000000000001E-3</v>
      </c>
      <c r="H8" s="5"/>
      <c r="I8" s="3">
        <v>7</v>
      </c>
      <c r="J8" s="39">
        <f t="shared" si="0"/>
        <v>813.49932169842475</v>
      </c>
      <c r="K8" s="39">
        <f t="shared" si="1"/>
        <v>4908.0476928397902</v>
      </c>
      <c r="L8" s="39">
        <f t="shared" si="2"/>
        <v>4094.5483711413654</v>
      </c>
      <c r="M8" s="3">
        <f t="shared" si="3"/>
        <v>4058.8995397167705</v>
      </c>
    </row>
    <row r="9" spans="1:13" x14ac:dyDescent="0.2">
      <c r="A9" s="4"/>
      <c r="B9" s="29" t="s">
        <v>27</v>
      </c>
      <c r="C9" s="30"/>
      <c r="D9" s="30"/>
      <c r="E9" s="30"/>
      <c r="F9" s="31"/>
      <c r="G9" s="6">
        <f>'Orientační výpočet splátky'!D12</f>
        <v>0.03</v>
      </c>
      <c r="H9" s="5"/>
      <c r="I9" s="3">
        <v>8</v>
      </c>
      <c r="J9" s="39">
        <f t="shared" si="0"/>
        <v>810.18883065236139</v>
      </c>
      <c r="K9" s="39">
        <f t="shared" si="1"/>
        <v>4892.5879321791936</v>
      </c>
      <c r="L9" s="39">
        <f t="shared" si="2"/>
        <v>4082.3991015268321</v>
      </c>
      <c r="M9" s="3">
        <f t="shared" si="3"/>
        <v>4041.8037919279377</v>
      </c>
    </row>
    <row r="10" spans="1:13" x14ac:dyDescent="0.2">
      <c r="A10" s="4"/>
      <c r="B10" s="32" t="s">
        <v>33</v>
      </c>
      <c r="C10" s="33"/>
      <c r="D10" s="33"/>
      <c r="E10" s="33"/>
      <c r="F10" s="34"/>
      <c r="G10" s="6">
        <v>1.4999999999999999E-2</v>
      </c>
      <c r="H10" s="5"/>
      <c r="I10" s="3">
        <v>9</v>
      </c>
      <c r="J10" s="39">
        <f t="shared" si="0"/>
        <v>806.87696023502872</v>
      </c>
      <c r="K10" s="39">
        <f t="shared" si="1"/>
        <v>4877.0895221169467</v>
      </c>
      <c r="L10" s="39">
        <f t="shared" si="2"/>
        <v>4070.2125618819182</v>
      </c>
      <c r="M10" s="3">
        <f t="shared" si="3"/>
        <v>4024.7075505948064</v>
      </c>
    </row>
    <row r="11" spans="1:13" x14ac:dyDescent="0.2">
      <c r="A11" s="4"/>
      <c r="B11" s="75" t="s">
        <v>2</v>
      </c>
      <c r="C11" s="76"/>
      <c r="D11" s="76"/>
      <c r="E11" s="76"/>
      <c r="F11" s="76"/>
      <c r="G11" s="7">
        <f>F4*F5</f>
        <v>240</v>
      </c>
      <c r="H11" s="5"/>
      <c r="I11" s="3">
        <v>10</v>
      </c>
      <c r="J11" s="39">
        <f t="shared" si="0"/>
        <v>803.56370987168873</v>
      </c>
      <c r="K11" s="39">
        <f t="shared" si="1"/>
        <v>4861.5523660295439</v>
      </c>
      <c r="L11" s="39">
        <f t="shared" si="2"/>
        <v>4057.9886561578551</v>
      </c>
      <c r="M11" s="3">
        <f t="shared" si="3"/>
        <v>4007.6107947479522</v>
      </c>
    </row>
    <row r="12" spans="1:13" x14ac:dyDescent="0.2">
      <c r="A12" s="4"/>
      <c r="B12" s="75" t="s">
        <v>25</v>
      </c>
      <c r="C12" s="76"/>
      <c r="D12" s="76"/>
      <c r="E12" s="76"/>
      <c r="F12" s="76"/>
      <c r="G12" s="8">
        <f>-PMT(C17,C18,C19)</f>
        <v>8758.6778322507253</v>
      </c>
      <c r="H12" s="5"/>
      <c r="I12" s="3">
        <v>11</v>
      </c>
      <c r="J12" s="39">
        <f t="shared" si="0"/>
        <v>800.2490789873641</v>
      </c>
      <c r="K12" s="39">
        <f t="shared" si="1"/>
        <v>4845.9763670519214</v>
      </c>
      <c r="L12" s="39">
        <f t="shared" si="2"/>
        <v>4045.7272880645573</v>
      </c>
      <c r="M12" s="3">
        <f t="shared" si="3"/>
        <v>3990.5135034124619</v>
      </c>
    </row>
    <row r="13" spans="1:13" x14ac:dyDescent="0.2">
      <c r="A13" s="4"/>
      <c r="B13" s="75" t="s">
        <v>26</v>
      </c>
      <c r="C13" s="76"/>
      <c r="D13" s="76"/>
      <c r="E13" s="76"/>
      <c r="F13" s="76"/>
      <c r="G13" s="8">
        <f>-PMT(D17,D18,D19)</f>
        <v>11091.951957078241</v>
      </c>
      <c r="H13" s="5"/>
      <c r="I13" s="3">
        <v>12</v>
      </c>
      <c r="J13" s="39">
        <f t="shared" si="0"/>
        <v>796.93306700683763</v>
      </c>
      <c r="K13" s="39">
        <f t="shared" si="1"/>
        <v>4830.3614280768561</v>
      </c>
      <c r="L13" s="39">
        <f t="shared" si="2"/>
        <v>4033.4283610700186</v>
      </c>
      <c r="M13" s="3">
        <f t="shared" si="3"/>
        <v>3973.4156556079024</v>
      </c>
    </row>
    <row r="14" spans="1:13" x14ac:dyDescent="0.2">
      <c r="A14" s="4"/>
      <c r="B14" s="62" t="s">
        <v>35</v>
      </c>
      <c r="C14" s="62"/>
      <c r="D14" s="62"/>
      <c r="E14" s="62"/>
      <c r="F14" s="62"/>
      <c r="G14" s="8">
        <f>SUM(M2:M363)</f>
        <v>504817.23405644216</v>
      </c>
      <c r="H14" s="5"/>
      <c r="I14" s="3">
        <v>13</v>
      </c>
      <c r="J14" s="39">
        <f t="shared" si="0"/>
        <v>793.6156733546527</v>
      </c>
      <c r="K14" s="39">
        <f t="shared" si="1"/>
        <v>4814.7074517543524</v>
      </c>
      <c r="L14" s="39">
        <f t="shared" si="2"/>
        <v>4021.0917783996997</v>
      </c>
      <c r="M14" s="3">
        <f t="shared" si="3"/>
        <v>3956.3172303482811</v>
      </c>
    </row>
    <row r="15" spans="1:13" x14ac:dyDescent="0.2">
      <c r="A15" s="4"/>
      <c r="B15" s="77" t="s">
        <v>13</v>
      </c>
      <c r="C15" s="78"/>
      <c r="D15" s="78"/>
      <c r="E15" s="78"/>
      <c r="F15" s="5"/>
      <c r="G15" s="5"/>
      <c r="H15" s="5"/>
      <c r="I15" s="3">
        <v>14</v>
      </c>
      <c r="J15" s="39">
        <f t="shared" si="0"/>
        <v>790.29689745511268</v>
      </c>
      <c r="K15" s="39">
        <f t="shared" si="1"/>
        <v>4799.0143404910432</v>
      </c>
      <c r="L15" s="39">
        <f t="shared" si="2"/>
        <v>4008.7174430359305</v>
      </c>
      <c r="M15" s="3">
        <f t="shared" si="3"/>
        <v>3939.2182066420332</v>
      </c>
    </row>
    <row r="16" spans="1:13" x14ac:dyDescent="0.2">
      <c r="A16" s="4"/>
      <c r="B16" s="9" t="s">
        <v>6</v>
      </c>
      <c r="C16" s="10" t="s">
        <v>30</v>
      </c>
      <c r="D16" s="9" t="s">
        <v>31</v>
      </c>
      <c r="E16" s="10" t="s">
        <v>32</v>
      </c>
      <c r="F16" s="5"/>
      <c r="G16" s="5"/>
      <c r="H16" s="5"/>
      <c r="I16" s="3">
        <v>15</v>
      </c>
      <c r="J16" s="39">
        <f t="shared" si="0"/>
        <v>786.97673873228132</v>
      </c>
      <c r="K16" s="39">
        <f t="shared" si="1"/>
        <v>4783.2819964495739</v>
      </c>
      <c r="L16" s="39">
        <f t="shared" si="2"/>
        <v>3996.3052577172925</v>
      </c>
      <c r="M16" s="3">
        <f t="shared" si="3"/>
        <v>3922.1185634919816</v>
      </c>
    </row>
    <row r="17" spans="1:13" x14ac:dyDescent="0.2">
      <c r="A17" s="4"/>
      <c r="B17" s="4" t="s">
        <v>7</v>
      </c>
      <c r="C17" s="40">
        <f>G8/F5</f>
        <v>4.1666666666666669E-4</v>
      </c>
      <c r="D17" s="11">
        <f>G9/F5</f>
        <v>2.5000000000000001E-3</v>
      </c>
      <c r="E17" s="46">
        <f>G10/F5</f>
        <v>1.25E-3</v>
      </c>
      <c r="F17" s="5"/>
      <c r="G17" s="5"/>
      <c r="H17" s="5"/>
      <c r="I17" s="3">
        <v>16</v>
      </c>
      <c r="J17" s="39">
        <f t="shared" si="0"/>
        <v>783.655196609982</v>
      </c>
      <c r="K17" s="39">
        <f t="shared" si="1"/>
        <v>4767.510321548003</v>
      </c>
      <c r="L17" s="39">
        <f t="shared" si="2"/>
        <v>3983.8551249380212</v>
      </c>
      <c r="M17" s="3">
        <f t="shared" si="3"/>
        <v>3905.0182798953192</v>
      </c>
    </row>
    <row r="18" spans="1:13" x14ac:dyDescent="0.2">
      <c r="A18" s="4"/>
      <c r="B18" s="12" t="s">
        <v>8</v>
      </c>
      <c r="C18" s="41">
        <f>F5*F4</f>
        <v>240</v>
      </c>
      <c r="D18" s="13">
        <f>F5*F4</f>
        <v>240</v>
      </c>
      <c r="E18" s="47"/>
      <c r="F18" s="5"/>
      <c r="G18" s="5"/>
      <c r="H18" s="5"/>
      <c r="I18" s="3">
        <v>17</v>
      </c>
      <c r="J18" s="39">
        <f t="shared" si="0"/>
        <v>780.33227051179836</v>
      </c>
      <c r="K18" s="39">
        <f t="shared" si="1"/>
        <v>4751.6992174591769</v>
      </c>
      <c r="L18" s="39">
        <f t="shared" si="2"/>
        <v>3971.3669469473784</v>
      </c>
      <c r="M18" s="3">
        <f t="shared" si="3"/>
        <v>3887.9173348435597</v>
      </c>
    </row>
    <row r="19" spans="1:13" x14ac:dyDescent="0.2">
      <c r="A19" s="4"/>
      <c r="B19" s="14" t="s">
        <v>9</v>
      </c>
      <c r="C19" s="42">
        <f>F3</f>
        <v>2000000</v>
      </c>
      <c r="D19" s="15">
        <f>F3</f>
        <v>2000000</v>
      </c>
      <c r="E19" s="48"/>
      <c r="F19" s="5"/>
      <c r="G19" s="5"/>
      <c r="H19" s="5"/>
      <c r="I19" s="3">
        <v>18</v>
      </c>
      <c r="J19" s="39">
        <f t="shared" si="0"/>
        <v>777.00795986107369</v>
      </c>
      <c r="K19" s="39">
        <f t="shared" si="1"/>
        <v>4735.8485856101297</v>
      </c>
      <c r="L19" s="39">
        <f t="shared" si="2"/>
        <v>3958.840625749056</v>
      </c>
      <c r="M19" s="3">
        <f t="shared" si="3"/>
        <v>3870.8157073225334</v>
      </c>
    </row>
    <row r="20" spans="1:13" x14ac:dyDescent="0.2">
      <c r="A20" s="4"/>
      <c r="B20" s="5"/>
      <c r="C20" s="5"/>
      <c r="D20" s="5"/>
      <c r="E20" s="5"/>
      <c r="F20" s="5"/>
      <c r="G20" s="5"/>
      <c r="H20" s="5"/>
      <c r="I20" s="3">
        <v>19</v>
      </c>
      <c r="J20" s="39">
        <f t="shared" si="0"/>
        <v>773.6822640809113</v>
      </c>
      <c r="K20" s="39">
        <f t="shared" si="1"/>
        <v>4719.958327181459</v>
      </c>
      <c r="L20" s="39">
        <f t="shared" si="2"/>
        <v>3946.2760631005476</v>
      </c>
      <c r="M20" s="3">
        <f t="shared" si="3"/>
        <v>3853.7133763123411</v>
      </c>
    </row>
    <row r="21" spans="1:13" x14ac:dyDescent="0.2">
      <c r="A21" s="4"/>
      <c r="B21" s="5"/>
      <c r="C21" s="5"/>
      <c r="D21" s="5"/>
      <c r="E21" s="5"/>
      <c r="F21" s="5"/>
      <c r="G21" s="5"/>
      <c r="H21" s="5"/>
      <c r="I21" s="3">
        <v>20</v>
      </c>
      <c r="J21" s="39">
        <f t="shared" si="0"/>
        <v>770.35518259417393</v>
      </c>
      <c r="K21" s="39">
        <f t="shared" si="1"/>
        <v>4704.0283431067164</v>
      </c>
      <c r="L21" s="39">
        <f t="shared" si="2"/>
        <v>3933.6731605125424</v>
      </c>
      <c r="M21" s="3">
        <f t="shared" si="3"/>
        <v>3836.6103207873343</v>
      </c>
    </row>
    <row r="22" spans="1:13" x14ac:dyDescent="0.2">
      <c r="A22" s="4"/>
      <c r="B22" s="5"/>
      <c r="C22" s="5"/>
      <c r="D22" s="5"/>
      <c r="E22" s="5"/>
      <c r="F22" s="5"/>
      <c r="G22" s="5"/>
      <c r="H22" s="5"/>
      <c r="I22" s="3">
        <v>21</v>
      </c>
      <c r="J22" s="39">
        <f t="shared" si="0"/>
        <v>767.02671482348364</v>
      </c>
      <c r="K22" s="39">
        <f t="shared" si="1"/>
        <v>4688.058534071788</v>
      </c>
      <c r="L22" s="39">
        <f t="shared" si="2"/>
        <v>3921.0318192483046</v>
      </c>
      <c r="M22" s="3">
        <f t="shared" si="3"/>
        <v>3819.5065197160825</v>
      </c>
    </row>
    <row r="23" spans="1:13" x14ac:dyDescent="0.2">
      <c r="A23" s="4"/>
      <c r="B23" s="5"/>
      <c r="C23" s="5"/>
      <c r="D23" s="5"/>
      <c r="E23" s="5"/>
      <c r="F23" s="5"/>
      <c r="G23" s="5"/>
      <c r="H23" s="5"/>
      <c r="I23" s="3">
        <v>22</v>
      </c>
      <c r="J23" s="39">
        <f t="shared" si="0"/>
        <v>763.6968601912223</v>
      </c>
      <c r="K23" s="39">
        <f t="shared" si="1"/>
        <v>4672.0488005142715</v>
      </c>
      <c r="L23" s="39">
        <f t="shared" si="2"/>
        <v>3908.3519403230493</v>
      </c>
      <c r="M23" s="3">
        <f t="shared" si="3"/>
        <v>3802.4019520613392</v>
      </c>
    </row>
    <row r="24" spans="1:13" x14ac:dyDescent="0.2">
      <c r="A24" s="4"/>
      <c r="B24" s="5"/>
      <c r="C24" s="5"/>
      <c r="D24" s="5"/>
      <c r="E24" s="5"/>
      <c r="F24" s="5"/>
      <c r="G24" s="16"/>
      <c r="H24" s="5"/>
      <c r="I24" s="3">
        <v>23</v>
      </c>
      <c r="J24" s="39">
        <f t="shared" si="0"/>
        <v>760.36561811953095</v>
      </c>
      <c r="K24" s="39">
        <f t="shared" si="1"/>
        <v>4655.9990426228633</v>
      </c>
      <c r="L24" s="39">
        <f t="shared" si="2"/>
        <v>3895.6334245033322</v>
      </c>
      <c r="M24" s="3">
        <f t="shared" si="3"/>
        <v>3785.2965967800301</v>
      </c>
    </row>
    <row r="25" spans="1:13" x14ac:dyDescent="0.2">
      <c r="A25" s="4"/>
      <c r="B25" s="5"/>
      <c r="C25" s="5"/>
      <c r="D25" s="5"/>
      <c r="E25" s="5"/>
      <c r="F25" s="5"/>
      <c r="G25" s="5"/>
      <c r="H25" s="5"/>
      <c r="I25" s="3">
        <v>24</v>
      </c>
      <c r="J25" s="39">
        <f t="shared" si="0"/>
        <v>757.03298803030941</v>
      </c>
      <c r="K25" s="39">
        <f t="shared" si="1"/>
        <v>4639.9091603367233</v>
      </c>
      <c r="L25" s="39">
        <f>K25-J25</f>
        <v>3882.876172306414</v>
      </c>
      <c r="M25" s="3">
        <f t="shared" si="3"/>
        <v>3768.1904328232022</v>
      </c>
    </row>
    <row r="26" spans="1:13" x14ac:dyDescent="0.2">
      <c r="A26" s="4"/>
      <c r="B26" s="5"/>
      <c r="C26" s="5"/>
      <c r="D26" s="5"/>
      <c r="E26" s="5"/>
      <c r="F26" s="5"/>
      <c r="G26" s="5"/>
      <c r="H26" s="5"/>
      <c r="I26" s="3">
        <v>25</v>
      </c>
      <c r="J26" s="39">
        <f t="shared" si="0"/>
        <v>753.69896934521773</v>
      </c>
      <c r="K26" s="39">
        <f t="shared" si="1"/>
        <v>4623.7790533448706</v>
      </c>
      <c r="L26" s="39">
        <f t="shared" ref="L26:L43" si="4">K26-J26</f>
        <v>3870.0800839996527</v>
      </c>
      <c r="M26" s="3">
        <f t="shared" si="3"/>
        <v>3751.0834391360113</v>
      </c>
    </row>
    <row r="27" spans="1:13" x14ac:dyDescent="0.2">
      <c r="A27" s="4"/>
      <c r="B27" s="5"/>
      <c r="C27" s="5"/>
      <c r="D27" s="5"/>
      <c r="E27" s="5"/>
      <c r="F27" s="5"/>
      <c r="G27" s="5"/>
      <c r="H27" s="5"/>
      <c r="I27" s="3">
        <v>26</v>
      </c>
      <c r="J27" s="39">
        <f t="shared" si="0"/>
        <v>750.3635614856737</v>
      </c>
      <c r="K27" s="39">
        <f t="shared" si="1"/>
        <v>4607.6086210855365</v>
      </c>
      <c r="L27" s="39">
        <f t="shared" si="4"/>
        <v>3857.2450595998625</v>
      </c>
      <c r="M27" s="3">
        <f t="shared" si="3"/>
        <v>3733.9755946576824</v>
      </c>
    </row>
    <row r="28" spans="1:13" x14ac:dyDescent="0.2">
      <c r="A28" s="4"/>
      <c r="B28" s="5"/>
      <c r="C28" s="5"/>
      <c r="D28" s="17"/>
      <c r="E28" s="17"/>
      <c r="F28" s="63"/>
      <c r="G28" s="63"/>
      <c r="H28" s="5"/>
      <c r="I28" s="3">
        <v>27</v>
      </c>
      <c r="J28" s="39">
        <f t="shared" si="0"/>
        <v>747.02676387285499</v>
      </c>
      <c r="K28" s="39">
        <f t="shared" si="1"/>
        <v>4591.3977627455542</v>
      </c>
      <c r="L28" s="39">
        <f t="shared" si="4"/>
        <v>3844.3709988726991</v>
      </c>
      <c r="M28" s="3">
        <f t="shared" si="3"/>
        <v>3716.8668783214916</v>
      </c>
    </row>
    <row r="29" spans="1:13" x14ac:dyDescent="0.2">
      <c r="A29" s="4"/>
      <c r="B29" s="5"/>
      <c r="C29" s="5"/>
      <c r="D29" s="5"/>
      <c r="E29" s="5"/>
      <c r="F29" s="5"/>
      <c r="G29" s="5"/>
      <c r="H29" s="5"/>
      <c r="I29" s="3">
        <v>28</v>
      </c>
      <c r="J29" s="39">
        <f t="shared" si="0"/>
        <v>743.68857592769757</v>
      </c>
      <c r="K29" s="39">
        <f t="shared" si="1"/>
        <v>4575.1463772597226</v>
      </c>
      <c r="L29" s="39">
        <f t="shared" si="4"/>
        <v>3831.4578013320252</v>
      </c>
      <c r="M29" s="3">
        <f t="shared" si="3"/>
        <v>3699.7572690547313</v>
      </c>
    </row>
    <row r="30" spans="1:13" x14ac:dyDescent="0.2">
      <c r="A30" s="4"/>
      <c r="B30" s="5"/>
      <c r="C30" s="5"/>
      <c r="D30" s="5"/>
      <c r="E30" s="5"/>
      <c r="F30" s="5"/>
      <c r="G30" s="5"/>
      <c r="H30" s="5"/>
      <c r="I30" s="3">
        <v>29</v>
      </c>
      <c r="J30" s="39">
        <f t="shared" si="0"/>
        <v>740.3489970708963</v>
      </c>
      <c r="K30" s="39">
        <f t="shared" si="1"/>
        <v>4558.8543633101763</v>
      </c>
      <c r="L30" s="39">
        <f t="shared" si="4"/>
        <v>3818.5053662392802</v>
      </c>
      <c r="M30" s="3">
        <f t="shared" si="3"/>
        <v>3682.6467457786744</v>
      </c>
    </row>
    <row r="31" spans="1:13" x14ac:dyDescent="0.2">
      <c r="A31" s="4"/>
      <c r="B31" s="5"/>
      <c r="C31" s="5"/>
      <c r="D31" s="5"/>
      <c r="E31" s="5"/>
      <c r="F31" s="5"/>
      <c r="G31" s="5"/>
      <c r="H31" s="5"/>
      <c r="I31" s="3">
        <v>30</v>
      </c>
      <c r="J31" s="39">
        <f t="shared" si="0"/>
        <v>737.00802672290467</v>
      </c>
      <c r="K31" s="39">
        <f t="shared" si="1"/>
        <v>4542.5216193257556</v>
      </c>
      <c r="L31" s="39">
        <f t="shared" si="4"/>
        <v>3805.5135926028511</v>
      </c>
      <c r="M31" s="3">
        <f t="shared" si="3"/>
        <v>3665.5352874085556</v>
      </c>
    </row>
    <row r="32" spans="1:13" x14ac:dyDescent="0.2">
      <c r="A32" s="4"/>
      <c r="B32" s="5"/>
      <c r="C32" s="5"/>
      <c r="D32" s="5"/>
      <c r="E32" s="5"/>
      <c r="F32" s="5"/>
      <c r="G32" s="5"/>
      <c r="H32" s="5"/>
      <c r="I32" s="3">
        <v>31</v>
      </c>
      <c r="J32" s="39">
        <f t="shared" si="0"/>
        <v>733.6656643039347</v>
      </c>
      <c r="K32" s="39">
        <f t="shared" si="1"/>
        <v>4526.1480434813766</v>
      </c>
      <c r="L32" s="39">
        <f t="shared" si="4"/>
        <v>3792.482379177442</v>
      </c>
      <c r="M32" s="3">
        <f t="shared" si="3"/>
        <v>3648.4228728535445</v>
      </c>
    </row>
    <row r="33" spans="1:13" x14ac:dyDescent="0.2">
      <c r="A33" s="4"/>
      <c r="B33" s="5"/>
      <c r="C33" s="5"/>
      <c r="D33" s="5"/>
      <c r="E33" s="5"/>
      <c r="F33" s="5"/>
      <c r="G33" s="5"/>
      <c r="H33" s="5"/>
      <c r="I33" s="3">
        <v>32</v>
      </c>
      <c r="J33" s="39">
        <f t="shared" si="0"/>
        <v>730.32190923395683</v>
      </c>
      <c r="K33" s="39">
        <f t="shared" si="1"/>
        <v>4509.7335336973838</v>
      </c>
      <c r="L33" s="39">
        <f t="shared" si="4"/>
        <v>3779.411624463427</v>
      </c>
      <c r="M33" s="3">
        <f t="shared" si="3"/>
        <v>3631.3094810167017</v>
      </c>
    </row>
    <row r="34" spans="1:13" x14ac:dyDescent="0.2">
      <c r="A34" s="4"/>
      <c r="B34" s="5"/>
      <c r="C34" s="5"/>
      <c r="D34" s="5"/>
      <c r="E34" s="5"/>
      <c r="F34" s="5"/>
      <c r="G34" s="5"/>
      <c r="H34" s="5"/>
      <c r="I34" s="3">
        <v>33</v>
      </c>
      <c r="J34" s="39">
        <f t="shared" si="0"/>
        <v>726.9767609326999</v>
      </c>
      <c r="K34" s="39">
        <f t="shared" si="1"/>
        <v>4493.2779876389313</v>
      </c>
      <c r="L34" s="39">
        <f t="shared" si="4"/>
        <v>3766.3012267062313</v>
      </c>
      <c r="M34" s="3">
        <f t="shared" si="3"/>
        <v>3614.1950907949631</v>
      </c>
    </row>
    <row r="35" spans="1:13" x14ac:dyDescent="0.2">
      <c r="A35" s="4"/>
      <c r="B35" s="5"/>
      <c r="C35" s="5"/>
      <c r="D35" s="5"/>
      <c r="E35" s="5"/>
      <c r="F35" s="5"/>
      <c r="G35" s="5"/>
      <c r="H35" s="5"/>
      <c r="I35" s="3">
        <v>34</v>
      </c>
      <c r="J35" s="39">
        <f t="shared" si="0"/>
        <v>723.63021881965085</v>
      </c>
      <c r="K35" s="39">
        <f t="shared" si="1"/>
        <v>4476.7813027153325</v>
      </c>
      <c r="L35" s="39">
        <f t="shared" si="4"/>
        <v>3753.1510838956815</v>
      </c>
      <c r="M35" s="3">
        <f t="shared" si="3"/>
        <v>3597.0796810791089</v>
      </c>
    </row>
    <row r="36" spans="1:13" x14ac:dyDescent="0.2">
      <c r="A36" s="4"/>
      <c r="B36" s="5"/>
      <c r="C36" s="5"/>
      <c r="D36" s="5"/>
      <c r="E36" s="5"/>
      <c r="F36" s="5"/>
      <c r="G36" s="5"/>
      <c r="H36" s="5"/>
      <c r="I36" s="3">
        <v>35</v>
      </c>
      <c r="J36" s="39">
        <f t="shared" si="0"/>
        <v>720.28228231405444</v>
      </c>
      <c r="K36" s="39">
        <f t="shared" si="1"/>
        <v>4460.2433760794256</v>
      </c>
      <c r="L36" s="39">
        <f t="shared" si="4"/>
        <v>3739.9610937653711</v>
      </c>
      <c r="M36" s="3">
        <f t="shared" si="3"/>
        <v>3579.9632307537313</v>
      </c>
    </row>
    <row r="37" spans="1:13" x14ac:dyDescent="0.2">
      <c r="A37" s="4"/>
      <c r="B37" s="5"/>
      <c r="C37" s="5"/>
      <c r="D37" s="5"/>
      <c r="E37" s="5"/>
      <c r="F37" s="5"/>
      <c r="G37" s="5"/>
      <c r="H37" s="5"/>
      <c r="I37" s="3">
        <v>36</v>
      </c>
      <c r="J37" s="39">
        <f t="shared" si="0"/>
        <v>716.93295083491421</v>
      </c>
      <c r="K37" s="39">
        <f t="shared" si="1"/>
        <v>4443.6641046269287</v>
      </c>
      <c r="L37" s="39">
        <f t="shared" si="4"/>
        <v>3726.7311537920145</v>
      </c>
      <c r="M37" s="3">
        <f t="shared" si="3"/>
        <v>3562.8457186972064</v>
      </c>
    </row>
    <row r="38" spans="1:13" x14ac:dyDescent="0.2">
      <c r="A38" s="4"/>
      <c r="B38" s="5"/>
      <c r="C38" s="5"/>
      <c r="D38" s="5"/>
      <c r="E38" s="5"/>
      <c r="F38" s="5"/>
      <c r="G38" s="5"/>
      <c r="H38" s="5"/>
      <c r="I38" s="3">
        <v>37</v>
      </c>
      <c r="J38" s="39">
        <f t="shared" si="0"/>
        <v>713.58222380099096</v>
      </c>
      <c r="K38" s="39">
        <f t="shared" si="1"/>
        <v>4427.0433849958008</v>
      </c>
      <c r="L38" s="39">
        <f t="shared" si="4"/>
        <v>3713.4611611948098</v>
      </c>
      <c r="M38" s="3">
        <f t="shared" si="3"/>
        <v>3545.727123781664</v>
      </c>
    </row>
    <row r="39" spans="1:13" x14ac:dyDescent="0.2">
      <c r="A39" s="4"/>
      <c r="B39" s="5"/>
      <c r="C39" s="5"/>
      <c r="D39" s="5"/>
      <c r="E39" s="5"/>
      <c r="F39" s="5"/>
      <c r="G39" s="5"/>
      <c r="H39" s="5"/>
      <c r="I39" s="3">
        <v>38</v>
      </c>
      <c r="J39" s="39">
        <f t="shared" si="0"/>
        <v>710.23010063080346</v>
      </c>
      <c r="K39" s="39">
        <f t="shared" si="1"/>
        <v>4410.3811135655951</v>
      </c>
      <c r="L39" s="39">
        <f t="shared" si="4"/>
        <v>3700.1510129347917</v>
      </c>
      <c r="M39" s="3">
        <f t="shared" si="3"/>
        <v>3528.6074248729615</v>
      </c>
    </row>
    <row r="40" spans="1:13" x14ac:dyDescent="0.2">
      <c r="A40" s="4"/>
      <c r="B40" s="5"/>
      <c r="C40" s="5"/>
      <c r="D40" s="5"/>
      <c r="E40" s="5"/>
      <c r="F40" s="5"/>
      <c r="G40" s="5"/>
      <c r="H40" s="5"/>
      <c r="I40" s="3">
        <v>39</v>
      </c>
      <c r="J40" s="39">
        <f t="shared" si="0"/>
        <v>706.87658074262856</v>
      </c>
      <c r="K40" s="39">
        <f t="shared" si="1"/>
        <v>4393.6771864568127</v>
      </c>
      <c r="L40" s="39">
        <f t="shared" si="4"/>
        <v>3686.8006057141843</v>
      </c>
      <c r="M40" s="3">
        <f t="shared" si="3"/>
        <v>3511.4866008306531</v>
      </c>
    </row>
    <row r="41" spans="1:13" x14ac:dyDescent="0.2">
      <c r="A41" s="4"/>
      <c r="B41" s="5"/>
      <c r="C41" s="5"/>
      <c r="D41" s="5"/>
      <c r="E41" s="5"/>
      <c r="F41" s="5"/>
      <c r="G41" s="5"/>
      <c r="H41" s="5"/>
      <c r="I41" s="3">
        <v>40</v>
      </c>
      <c r="J41" s="39">
        <f t="shared" si="0"/>
        <v>703.52166355450026</v>
      </c>
      <c r="K41" s="39">
        <f t="shared" si="1"/>
        <v>4376.9314995302584</v>
      </c>
      <c r="L41" s="39">
        <f t="shared" si="4"/>
        <v>3673.4098359757581</v>
      </c>
      <c r="M41" s="3">
        <f t="shared" si="3"/>
        <v>3494.3646305079619</v>
      </c>
    </row>
    <row r="42" spans="1:13" x14ac:dyDescent="0.2">
      <c r="A42" s="4"/>
      <c r="B42" s="5"/>
      <c r="C42" s="5"/>
      <c r="D42" s="5"/>
      <c r="E42" s="5"/>
      <c r="F42" s="5"/>
      <c r="G42" s="5"/>
      <c r="H42" s="5"/>
      <c r="I42" s="3">
        <v>41</v>
      </c>
      <c r="J42" s="39">
        <f t="shared" si="0"/>
        <v>700.1653484842102</v>
      </c>
      <c r="K42" s="39">
        <f t="shared" si="1"/>
        <v>4360.1439483863887</v>
      </c>
      <c r="L42" s="39">
        <f t="shared" si="4"/>
        <v>3659.9785999021788</v>
      </c>
      <c r="M42" s="3">
        <f t="shared" si="3"/>
        <v>3477.2414927517493</v>
      </c>
    </row>
    <row r="43" spans="1:13" x14ac:dyDescent="0.2">
      <c r="A43" s="4"/>
      <c r="B43" s="5"/>
      <c r="C43" s="5"/>
      <c r="D43" s="5"/>
      <c r="E43" s="5"/>
      <c r="F43" s="5"/>
      <c r="G43" s="5"/>
      <c r="H43" s="5"/>
      <c r="I43" s="3">
        <v>42</v>
      </c>
      <c r="J43" s="39">
        <f t="shared" si="0"/>
        <v>696.80763494930738</v>
      </c>
      <c r="K43" s="39">
        <f t="shared" si="1"/>
        <v>4343.3144283646598</v>
      </c>
      <c r="L43" s="39">
        <f t="shared" si="4"/>
        <v>3646.5067934153521</v>
      </c>
      <c r="M43" s="3">
        <f t="shared" si="3"/>
        <v>3460.1171664024846</v>
      </c>
    </row>
    <row r="44" spans="1:13" x14ac:dyDescent="0.2">
      <c r="A44" s="4"/>
      <c r="B44" s="5"/>
      <c r="C44" s="5"/>
      <c r="D44" s="5"/>
      <c r="E44" s="5"/>
      <c r="F44" s="5"/>
      <c r="G44" s="5"/>
      <c r="H44" s="5"/>
      <c r="I44" s="3">
        <v>43</v>
      </c>
      <c r="J44" s="39">
        <f t="shared" si="0"/>
        <v>693.44852236709846</v>
      </c>
      <c r="K44" s="39">
        <f t="shared" si="1"/>
        <v>4326.4428345428751</v>
      </c>
      <c r="L44" s="39">
        <f t="shared" ref="L44:L107" si="5">K44-J44</f>
        <v>3632.9943121757765</v>
      </c>
      <c r="M44" s="3">
        <f t="shared" si="3"/>
        <v>3442.9916302942179</v>
      </c>
    </row>
    <row r="45" spans="1:13" x14ac:dyDescent="0.2">
      <c r="A45" s="4"/>
      <c r="B45" s="5"/>
      <c r="C45" s="5"/>
      <c r="D45" s="5"/>
      <c r="E45" s="5"/>
      <c r="F45" s="5"/>
      <c r="G45" s="5"/>
      <c r="H45" s="5"/>
      <c r="I45" s="3">
        <v>44</v>
      </c>
      <c r="J45" s="39">
        <f t="shared" si="0"/>
        <v>690.08801015464689</v>
      </c>
      <c r="K45" s="39">
        <f t="shared" si="1"/>
        <v>4309.5290617365372</v>
      </c>
      <c r="L45" s="39">
        <f t="shared" si="5"/>
        <v>3619.4410515818904</v>
      </c>
      <c r="M45" s="3">
        <f t="shared" si="3"/>
        <v>3425.8648632545564</v>
      </c>
    </row>
    <row r="46" spans="1:13" x14ac:dyDescent="0.2">
      <c r="A46" s="4"/>
      <c r="B46" s="5"/>
      <c r="C46" s="5"/>
      <c r="D46" s="5"/>
      <c r="E46" s="5"/>
      <c r="F46" s="5"/>
      <c r="G46" s="5"/>
      <c r="H46" s="5"/>
      <c r="I46" s="3">
        <v>45</v>
      </c>
      <c r="J46" s="39">
        <f t="shared" si="0"/>
        <v>686.72609772877354</v>
      </c>
      <c r="K46" s="39">
        <f t="shared" si="1"/>
        <v>4292.5730044981829</v>
      </c>
      <c r="L46" s="39">
        <f t="shared" si="5"/>
        <v>3605.8469067694095</v>
      </c>
      <c r="M46" s="3">
        <f t="shared" si="3"/>
        <v>3408.7368441046196</v>
      </c>
    </row>
    <row r="47" spans="1:13" x14ac:dyDescent="0.2">
      <c r="A47" s="4"/>
      <c r="B47" s="5"/>
      <c r="C47" s="5"/>
      <c r="D47" s="5"/>
      <c r="E47" s="5"/>
      <c r="F47" s="5"/>
      <c r="G47" s="5"/>
      <c r="H47" s="5"/>
      <c r="I47" s="3">
        <v>46</v>
      </c>
      <c r="J47" s="39">
        <f t="shared" si="0"/>
        <v>683.36278450605619</v>
      </c>
      <c r="K47" s="39">
        <f t="shared" si="1"/>
        <v>4275.5745571167326</v>
      </c>
      <c r="L47" s="39">
        <f t="shared" si="5"/>
        <v>3592.2117726106762</v>
      </c>
      <c r="M47" s="3">
        <f t="shared" si="3"/>
        <v>3391.6075516590258</v>
      </c>
    </row>
    <row r="48" spans="1:13" x14ac:dyDescent="0.2">
      <c r="A48" s="4"/>
      <c r="B48" s="5"/>
      <c r="C48" s="5"/>
      <c r="D48" s="5"/>
      <c r="E48" s="5"/>
      <c r="F48" s="5"/>
      <c r="G48" s="5"/>
      <c r="H48" s="5"/>
      <c r="I48" s="3">
        <v>47</v>
      </c>
      <c r="J48" s="39">
        <f t="shared" si="0"/>
        <v>679.99806990282912</v>
      </c>
      <c r="K48" s="39">
        <f t="shared" si="1"/>
        <v>4258.533613616828</v>
      </c>
      <c r="L48" s="39">
        <f t="shared" si="5"/>
        <v>3578.5355437139988</v>
      </c>
      <c r="M48" s="3">
        <f t="shared" si="3"/>
        <v>3374.4769647258581</v>
      </c>
    </row>
    <row r="49" spans="1:13" x14ac:dyDescent="0.2">
      <c r="A49" s="4"/>
      <c r="B49" s="5"/>
      <c r="C49" s="5"/>
      <c r="D49" s="5"/>
      <c r="E49" s="5"/>
      <c r="F49" s="5"/>
      <c r="G49" s="5"/>
      <c r="H49" s="5"/>
      <c r="I49" s="3">
        <v>48</v>
      </c>
      <c r="J49" s="39">
        <f t="shared" si="0"/>
        <v>676.63195333518411</v>
      </c>
      <c r="K49" s="39">
        <f t="shared" si="1"/>
        <v>4241.4500677581755</v>
      </c>
      <c r="L49" s="39">
        <f t="shared" si="5"/>
        <v>3564.8181144229911</v>
      </c>
      <c r="M49" s="3">
        <f t="shared" si="3"/>
        <v>3357.3450621066359</v>
      </c>
    </row>
    <row r="50" spans="1:13" x14ac:dyDescent="0.2">
      <c r="A50" s="4"/>
      <c r="B50" s="5"/>
      <c r="C50" s="5"/>
      <c r="D50" s="5"/>
      <c r="E50" s="5"/>
      <c r="F50" s="5"/>
      <c r="G50" s="5"/>
      <c r="H50" s="5"/>
      <c r="I50" s="3">
        <v>49</v>
      </c>
      <c r="J50" s="39">
        <f t="shared" si="0"/>
        <v>673.26443421896943</v>
      </c>
      <c r="K50" s="39">
        <f t="shared" si="1"/>
        <v>4224.3238130348755</v>
      </c>
      <c r="L50" s="39">
        <f t="shared" si="5"/>
        <v>3551.0593788159058</v>
      </c>
      <c r="M50" s="3">
        <f t="shared" si="3"/>
        <v>3340.2118225962763</v>
      </c>
    </row>
    <row r="51" spans="1:13" x14ac:dyDescent="0.2">
      <c r="A51" s="4"/>
      <c r="B51" s="5"/>
      <c r="C51" s="5"/>
      <c r="D51" s="5"/>
      <c r="E51" s="5"/>
      <c r="F51" s="5"/>
      <c r="G51" s="5"/>
      <c r="H51" s="5"/>
      <c r="I51" s="3">
        <v>50</v>
      </c>
      <c r="J51" s="39">
        <f t="shared" si="0"/>
        <v>669.89551196978948</v>
      </c>
      <c r="K51" s="39">
        <f t="shared" si="1"/>
        <v>4207.1547426747666</v>
      </c>
      <c r="L51" s="39">
        <f t="shared" si="5"/>
        <v>3537.2592307049772</v>
      </c>
      <c r="M51" s="3">
        <f t="shared" si="3"/>
        <v>3323.077224983077</v>
      </c>
    </row>
    <row r="52" spans="1:13" x14ac:dyDescent="0.2">
      <c r="A52" s="4"/>
      <c r="B52" s="5"/>
      <c r="C52" s="5"/>
      <c r="D52" s="5"/>
      <c r="E52" s="5"/>
      <c r="F52" s="5"/>
      <c r="G52" s="5"/>
      <c r="H52" s="5"/>
      <c r="I52" s="3">
        <v>51</v>
      </c>
      <c r="J52" s="39">
        <f t="shared" si="0"/>
        <v>666.52518600300573</v>
      </c>
      <c r="K52" s="39">
        <f t="shared" si="1"/>
        <v>4189.942749638758</v>
      </c>
      <c r="L52" s="39">
        <f t="shared" si="5"/>
        <v>3523.4175636357522</v>
      </c>
      <c r="M52" s="3">
        <f t="shared" si="3"/>
        <v>3305.9412480486853</v>
      </c>
    </row>
    <row r="53" spans="1:13" x14ac:dyDescent="0.2">
      <c r="A53" s="4"/>
      <c r="B53" s="5"/>
      <c r="C53" s="5"/>
      <c r="D53" s="5"/>
      <c r="E53" s="5"/>
      <c r="F53" s="5"/>
      <c r="G53" s="5"/>
      <c r="H53" s="5"/>
      <c r="I53" s="3">
        <v>52</v>
      </c>
      <c r="J53" s="39">
        <f t="shared" si="0"/>
        <v>663.15345573373577</v>
      </c>
      <c r="K53" s="39">
        <f t="shared" si="1"/>
        <v>4172.6877266201591</v>
      </c>
      <c r="L53" s="39">
        <f t="shared" si="5"/>
        <v>3509.5342708864232</v>
      </c>
      <c r="M53" s="3">
        <f t="shared" si="3"/>
        <v>3288.8038705680628</v>
      </c>
    </row>
    <row r="54" spans="1:13" x14ac:dyDescent="0.2">
      <c r="A54" s="4"/>
      <c r="B54" s="5"/>
      <c r="C54" s="5"/>
      <c r="D54" s="5"/>
      <c r="E54" s="5"/>
      <c r="F54" s="5"/>
      <c r="G54" s="5"/>
      <c r="H54" s="5"/>
      <c r="I54" s="3">
        <v>53</v>
      </c>
      <c r="J54" s="39">
        <f t="shared" si="0"/>
        <v>659.7803205768538</v>
      </c>
      <c r="K54" s="39">
        <f t="shared" si="1"/>
        <v>4155.3895660440139</v>
      </c>
      <c r="L54" s="39">
        <f t="shared" si="5"/>
        <v>3495.6092454671602</v>
      </c>
      <c r="M54" s="3">
        <f t="shared" si="3"/>
        <v>3271.6650713094605</v>
      </c>
    </row>
    <row r="55" spans="1:13" x14ac:dyDescent="0.2">
      <c r="A55" s="4"/>
      <c r="B55" s="5"/>
      <c r="C55" s="5"/>
      <c r="D55" s="5"/>
      <c r="E55" s="5"/>
      <c r="F55" s="5"/>
      <c r="G55" s="5"/>
      <c r="H55" s="5"/>
      <c r="I55" s="3">
        <v>54</v>
      </c>
      <c r="J55" s="39">
        <f t="shared" si="0"/>
        <v>656.40577994698981</v>
      </c>
      <c r="K55" s="39">
        <f t="shared" si="1"/>
        <v>4138.0481600664289</v>
      </c>
      <c r="L55" s="39">
        <f t="shared" si="5"/>
        <v>3481.6423801194392</v>
      </c>
      <c r="M55" s="3">
        <f t="shared" si="3"/>
        <v>3254.524829034387</v>
      </c>
    </row>
    <row r="56" spans="1:13" x14ac:dyDescent="0.2">
      <c r="A56" s="4"/>
      <c r="B56" s="5"/>
      <c r="C56" s="5"/>
      <c r="D56" s="5"/>
      <c r="E56" s="5"/>
      <c r="F56" s="5"/>
      <c r="G56" s="5"/>
      <c r="H56" s="5"/>
      <c r="I56" s="3">
        <v>55</v>
      </c>
      <c r="J56" s="39">
        <f t="shared" si="0"/>
        <v>653.02983325852983</v>
      </c>
      <c r="K56" s="39">
        <f t="shared" si="1"/>
        <v>4120.6634005738997</v>
      </c>
      <c r="L56" s="39">
        <f t="shared" si="5"/>
        <v>3467.6335673153699</v>
      </c>
      <c r="M56" s="3">
        <f t="shared" si="3"/>
        <v>3237.3831224975847</v>
      </c>
    </row>
    <row r="57" spans="1:13" x14ac:dyDescent="0.2">
      <c r="A57" s="4"/>
      <c r="B57" s="5"/>
      <c r="C57" s="5"/>
      <c r="D57" s="5"/>
      <c r="E57" s="5"/>
      <c r="F57" s="5"/>
      <c r="G57" s="5"/>
      <c r="H57" s="5"/>
      <c r="I57" s="3">
        <v>56</v>
      </c>
      <c r="J57" s="39">
        <f t="shared" si="0"/>
        <v>649.65247992561638</v>
      </c>
      <c r="K57" s="39">
        <f t="shared" si="1"/>
        <v>4103.2351791826377</v>
      </c>
      <c r="L57" s="39">
        <f t="shared" si="5"/>
        <v>3453.5826992570214</v>
      </c>
      <c r="M57" s="3">
        <f t="shared" si="3"/>
        <v>3220.2399304469923</v>
      </c>
    </row>
    <row r="58" spans="1:13" x14ac:dyDescent="0.2">
      <c r="A58" s="4"/>
      <c r="B58" s="5"/>
      <c r="C58" s="5"/>
      <c r="D58" s="5"/>
      <c r="E58" s="5"/>
      <c r="F58" s="5"/>
      <c r="G58" s="5"/>
      <c r="H58" s="5"/>
      <c r="I58" s="3">
        <v>57</v>
      </c>
      <c r="J58" s="39">
        <f t="shared" si="0"/>
        <v>646.27371936214752</v>
      </c>
      <c r="K58" s="39">
        <f t="shared" si="1"/>
        <v>4085.7633872378997</v>
      </c>
      <c r="L58" s="39">
        <f t="shared" si="5"/>
        <v>3439.4896678757523</v>
      </c>
      <c r="M58" s="3">
        <f t="shared" si="3"/>
        <v>3203.0952316237231</v>
      </c>
    </row>
    <row r="59" spans="1:13" x14ac:dyDescent="0.2">
      <c r="A59" s="4"/>
      <c r="B59" s="5"/>
      <c r="C59" s="5"/>
      <c r="D59" s="5"/>
      <c r="E59" s="5"/>
      <c r="F59" s="5"/>
      <c r="G59" s="5"/>
      <c r="H59" s="5"/>
      <c r="I59" s="3">
        <v>58</v>
      </c>
      <c r="J59" s="39">
        <f t="shared" si="0"/>
        <v>642.89355098177737</v>
      </c>
      <c r="K59" s="39">
        <f t="shared" si="1"/>
        <v>4068.2479158132992</v>
      </c>
      <c r="L59" s="39">
        <f t="shared" si="5"/>
        <v>3425.3543648315217</v>
      </c>
      <c r="M59" s="3">
        <f t="shared" si="3"/>
        <v>3185.949004762027</v>
      </c>
    </row>
    <row r="60" spans="1:13" x14ac:dyDescent="0.2">
      <c r="A60" s="4"/>
      <c r="B60" s="5"/>
      <c r="C60" s="5"/>
      <c r="D60" s="5"/>
      <c r="E60" s="5"/>
      <c r="F60" s="5"/>
      <c r="G60" s="5"/>
      <c r="H60" s="5"/>
      <c r="I60" s="3">
        <v>59</v>
      </c>
      <c r="J60" s="39">
        <f t="shared" si="0"/>
        <v>639.51197419791526</v>
      </c>
      <c r="K60" s="39">
        <f t="shared" si="1"/>
        <v>4050.6886557101361</v>
      </c>
      <c r="L60" s="39">
        <f t="shared" si="5"/>
        <v>3411.176681512221</v>
      </c>
      <c r="M60" s="3">
        <f t="shared" si="3"/>
        <v>3168.8012285892723</v>
      </c>
    </row>
    <row r="61" spans="1:13" x14ac:dyDescent="0.2">
      <c r="A61" s="4"/>
      <c r="B61" s="5"/>
      <c r="C61" s="5"/>
      <c r="D61" s="5"/>
      <c r="E61" s="5"/>
      <c r="F61" s="5"/>
      <c r="G61" s="5"/>
      <c r="H61" s="5"/>
      <c r="I61" s="3">
        <v>60</v>
      </c>
      <c r="J61" s="39">
        <f t="shared" si="0"/>
        <v>636.1289884237267</v>
      </c>
      <c r="K61" s="39">
        <f t="shared" si="1"/>
        <v>4033.085497456716</v>
      </c>
      <c r="L61" s="39">
        <f t="shared" si="5"/>
        <v>3396.9565090329893</v>
      </c>
      <c r="M61" s="3">
        <f t="shared" si="3"/>
        <v>3151.6518818259101</v>
      </c>
    </row>
    <row r="62" spans="1:13" x14ac:dyDescent="0.2">
      <c r="A62" s="4"/>
      <c r="B62" s="5"/>
      <c r="C62" s="5"/>
      <c r="D62" s="5"/>
      <c r="E62" s="5"/>
      <c r="F62" s="5"/>
      <c r="G62" s="5"/>
      <c r="H62" s="5"/>
      <c r="I62" s="3">
        <v>61</v>
      </c>
      <c r="J62" s="39">
        <f t="shared" si="0"/>
        <v>632.74459307213203</v>
      </c>
      <c r="K62" s="39">
        <f t="shared" si="1"/>
        <v>4015.4383313076619</v>
      </c>
      <c r="L62" s="39">
        <f t="shared" si="5"/>
        <v>3382.69373823553</v>
      </c>
      <c r="M62" s="3">
        <f t="shared" si="3"/>
        <v>3134.500943185441</v>
      </c>
    </row>
    <row r="63" spans="1:13" x14ac:dyDescent="0.2">
      <c r="A63" s="4"/>
      <c r="B63" s="5"/>
      <c r="C63" s="5"/>
      <c r="D63" s="5"/>
      <c r="E63" s="5"/>
      <c r="F63" s="5"/>
      <c r="G63" s="5"/>
      <c r="H63" s="5"/>
      <c r="I63" s="3">
        <v>62</v>
      </c>
      <c r="J63" s="39">
        <f t="shared" si="0"/>
        <v>629.35878755580768</v>
      </c>
      <c r="K63" s="39">
        <f t="shared" si="1"/>
        <v>3997.7470472432346</v>
      </c>
      <c r="L63" s="39">
        <f t="shared" si="5"/>
        <v>3368.3882596874269</v>
      </c>
      <c r="M63" s="3">
        <f t="shared" si="3"/>
        <v>3117.3483913743908</v>
      </c>
    </row>
    <row r="64" spans="1:13" x14ac:dyDescent="0.2">
      <c r="A64" s="4"/>
      <c r="B64" s="5"/>
      <c r="C64" s="5"/>
      <c r="D64" s="5"/>
      <c r="E64" s="5"/>
      <c r="F64" s="5"/>
      <c r="G64" s="5"/>
      <c r="H64" s="5"/>
      <c r="I64" s="3">
        <v>63</v>
      </c>
      <c r="J64" s="39">
        <f t="shared" si="0"/>
        <v>625.97157128718459</v>
      </c>
      <c r="K64" s="39">
        <f t="shared" si="1"/>
        <v>3980.011534968648</v>
      </c>
      <c r="L64" s="39">
        <f t="shared" si="5"/>
        <v>3354.0399636814636</v>
      </c>
      <c r="M64" s="3">
        <f t="shared" si="3"/>
        <v>3100.1942050922853</v>
      </c>
    </row>
    <row r="65" spans="1:13" x14ac:dyDescent="0.2">
      <c r="A65" s="4"/>
      <c r="B65" s="5"/>
      <c r="C65" s="5"/>
      <c r="D65" s="5"/>
      <c r="E65" s="5"/>
      <c r="F65" s="5"/>
      <c r="G65" s="5"/>
      <c r="H65" s="5"/>
      <c r="I65" s="3">
        <v>64</v>
      </c>
      <c r="J65" s="39">
        <f t="shared" si="0"/>
        <v>622.58294367844985</v>
      </c>
      <c r="K65" s="39">
        <f t="shared" si="1"/>
        <v>3962.2316839133741</v>
      </c>
      <c r="L65" s="39">
        <f t="shared" si="5"/>
        <v>3339.6487402349244</v>
      </c>
      <c r="M65" s="3">
        <f t="shared" si="3"/>
        <v>3083.0383630316105</v>
      </c>
    </row>
    <row r="66" spans="1:13" x14ac:dyDescent="0.2">
      <c r="A66" s="4"/>
      <c r="B66" s="5"/>
      <c r="C66" s="5"/>
      <c r="D66" s="5"/>
      <c r="E66" s="5"/>
      <c r="F66" s="5"/>
      <c r="G66" s="5"/>
      <c r="H66" s="5"/>
      <c r="I66" s="3">
        <v>65</v>
      </c>
      <c r="J66" s="39">
        <f t="shared" ref="J66:J129" si="6">IF(I66&gt;$G$11,0,-IPMT($C$17,I66,$F$6,$F$3))</f>
        <v>619.192904141545</v>
      </c>
      <c r="K66" s="39">
        <f t="shared" si="1"/>
        <v>3944.4073832304621</v>
      </c>
      <c r="L66" s="39">
        <f t="shared" si="5"/>
        <v>3325.214479088917</v>
      </c>
      <c r="M66" s="3">
        <f t="shared" ref="M66:M129" si="7">IF(I66&gt;$G$11,0,L66/(1+$E$17)^I66)</f>
        <v>3065.8808438777892</v>
      </c>
    </row>
    <row r="67" spans="1:13" x14ac:dyDescent="0.2">
      <c r="A67" s="4"/>
      <c r="B67" s="5"/>
      <c r="C67" s="5"/>
      <c r="D67" s="5"/>
      <c r="E67" s="5"/>
      <c r="F67" s="5"/>
      <c r="G67" s="5"/>
      <c r="H67" s="5"/>
      <c r="I67" s="3">
        <v>66</v>
      </c>
      <c r="J67" s="39">
        <f t="shared" si="6"/>
        <v>615.80145208816612</v>
      </c>
      <c r="K67" s="39">
        <f t="shared" ref="K67:K130" si="8">IF(I67&gt;$G$11,0,-IPMT($D$17,I67,$F$6,$F$3))</f>
        <v>3926.5385217958428</v>
      </c>
      <c r="L67" s="39">
        <f t="shared" si="5"/>
        <v>3310.7370697076767</v>
      </c>
      <c r="M67" s="3">
        <f t="shared" si="7"/>
        <v>3048.7216263091536</v>
      </c>
    </row>
    <row r="68" spans="1:13" x14ac:dyDescent="0.2">
      <c r="A68" s="4"/>
      <c r="B68" s="5"/>
      <c r="C68" s="5"/>
      <c r="D68" s="5"/>
      <c r="E68" s="5"/>
      <c r="F68" s="5"/>
      <c r="G68" s="5"/>
      <c r="H68" s="5"/>
      <c r="I68" s="3">
        <v>67</v>
      </c>
      <c r="J68" s="39">
        <f t="shared" si="6"/>
        <v>612.40858692976497</v>
      </c>
      <c r="K68" s="39">
        <f t="shared" si="8"/>
        <v>3908.6249882076368</v>
      </c>
      <c r="L68" s="39">
        <f t="shared" si="5"/>
        <v>3296.2164012778717</v>
      </c>
      <c r="M68" s="3">
        <f t="shared" si="7"/>
        <v>3031.5606889969094</v>
      </c>
    </row>
    <row r="69" spans="1:13" x14ac:dyDescent="0.2">
      <c r="A69" s="4"/>
      <c r="B69" s="5"/>
      <c r="C69" s="5"/>
      <c r="D69" s="5"/>
      <c r="E69" s="5"/>
      <c r="F69" s="5"/>
      <c r="G69" s="5"/>
      <c r="H69" s="5"/>
      <c r="I69" s="3">
        <v>68</v>
      </c>
      <c r="J69" s="39">
        <f t="shared" si="6"/>
        <v>609.01430807754787</v>
      </c>
      <c r="K69" s="39">
        <f t="shared" si="8"/>
        <v>3890.6666707854602</v>
      </c>
      <c r="L69" s="39">
        <f t="shared" si="5"/>
        <v>3281.6523627079123</v>
      </c>
      <c r="M69" s="3">
        <f t="shared" si="7"/>
        <v>3014.3980106051149</v>
      </c>
    </row>
    <row r="70" spans="1:13" x14ac:dyDescent="0.2">
      <c r="A70" s="4"/>
      <c r="B70" s="5"/>
      <c r="C70" s="5"/>
      <c r="D70" s="5"/>
      <c r="E70" s="5"/>
      <c r="F70" s="5"/>
      <c r="G70" s="5"/>
      <c r="H70" s="5"/>
      <c r="I70" s="3">
        <v>69</v>
      </c>
      <c r="J70" s="39">
        <f t="shared" si="6"/>
        <v>605.61861494247569</v>
      </c>
      <c r="K70" s="39">
        <f t="shared" si="8"/>
        <v>3872.6634575697281</v>
      </c>
      <c r="L70" s="39">
        <f t="shared" si="5"/>
        <v>3267.0448426272524</v>
      </c>
      <c r="M70" s="3">
        <f t="shared" si="7"/>
        <v>2997.233569790641</v>
      </c>
    </row>
    <row r="71" spans="1:13" x14ac:dyDescent="0.2">
      <c r="A71" s="4"/>
      <c r="B71" s="5"/>
      <c r="C71" s="5"/>
      <c r="D71" s="5"/>
      <c r="E71" s="5"/>
      <c r="F71" s="5"/>
      <c r="G71" s="5"/>
      <c r="H71" s="5"/>
      <c r="I71" s="3">
        <v>70</v>
      </c>
      <c r="J71" s="39">
        <f t="shared" si="6"/>
        <v>602.22150693526385</v>
      </c>
      <c r="K71" s="39">
        <f t="shared" si="8"/>
        <v>3854.6152363209562</v>
      </c>
      <c r="L71" s="39">
        <f t="shared" si="5"/>
        <v>3252.3937293856925</v>
      </c>
      <c r="M71" s="3">
        <f t="shared" si="7"/>
        <v>2980.0673452031492</v>
      </c>
    </row>
    <row r="72" spans="1:13" x14ac:dyDescent="0.2">
      <c r="A72" s="4"/>
      <c r="B72" s="5"/>
      <c r="C72" s="5"/>
      <c r="D72" s="5"/>
      <c r="E72" s="5"/>
      <c r="F72" s="5"/>
      <c r="G72" s="5"/>
      <c r="H72" s="5"/>
      <c r="I72" s="3">
        <v>71</v>
      </c>
      <c r="J72" s="39">
        <f t="shared" si="6"/>
        <v>598.82298346638242</v>
      </c>
      <c r="K72" s="39">
        <f t="shared" si="8"/>
        <v>3836.5218945190632</v>
      </c>
      <c r="L72" s="39">
        <f t="shared" si="5"/>
        <v>3237.6989110526806</v>
      </c>
      <c r="M72" s="3">
        <f t="shared" si="7"/>
        <v>2962.8993154850641</v>
      </c>
    </row>
    <row r="73" spans="1:13" x14ac:dyDescent="0.2">
      <c r="A73" s="4"/>
      <c r="B73" s="5"/>
      <c r="C73" s="5"/>
      <c r="D73" s="5"/>
      <c r="E73" s="5"/>
      <c r="F73" s="5"/>
      <c r="G73" s="5"/>
      <c r="H73" s="5"/>
      <c r="I73" s="3">
        <v>72</v>
      </c>
      <c r="J73" s="39">
        <f t="shared" si="6"/>
        <v>595.4230439460556</v>
      </c>
      <c r="K73" s="39">
        <f t="shared" si="8"/>
        <v>3818.3833193626656</v>
      </c>
      <c r="L73" s="39">
        <f t="shared" si="5"/>
        <v>3222.9602754166099</v>
      </c>
      <c r="M73" s="3">
        <f t="shared" si="7"/>
        <v>2945.7294592715366</v>
      </c>
    </row>
    <row r="74" spans="1:13" x14ac:dyDescent="0.2">
      <c r="A74" s="4"/>
      <c r="B74" s="5"/>
      <c r="C74" s="5"/>
      <c r="D74" s="5"/>
      <c r="E74" s="5"/>
      <c r="F74" s="5"/>
      <c r="G74" s="5"/>
      <c r="H74" s="5"/>
      <c r="I74" s="3">
        <v>73</v>
      </c>
      <c r="J74" s="39">
        <f t="shared" si="6"/>
        <v>592.02168778426199</v>
      </c>
      <c r="K74" s="39">
        <f t="shared" si="8"/>
        <v>3800.1993977683774</v>
      </c>
      <c r="L74" s="39">
        <f t="shared" si="5"/>
        <v>3208.1777099841156</v>
      </c>
      <c r="M74" s="3">
        <f t="shared" si="7"/>
        <v>2928.5577551904171</v>
      </c>
    </row>
    <row r="75" spans="1:13" x14ac:dyDescent="0.2">
      <c r="A75" s="4"/>
      <c r="B75" s="5"/>
      <c r="C75" s="5"/>
      <c r="D75" s="5"/>
      <c r="E75" s="5"/>
      <c r="F75" s="5"/>
      <c r="G75" s="5"/>
      <c r="H75" s="5"/>
      <c r="I75" s="3">
        <v>74</v>
      </c>
      <c r="J75" s="39">
        <f t="shared" si="6"/>
        <v>588.61891439073429</v>
      </c>
      <c r="K75" s="39">
        <f t="shared" si="8"/>
        <v>3781.9700163701018</v>
      </c>
      <c r="L75" s="39">
        <f t="shared" si="5"/>
        <v>3193.3511019793677</v>
      </c>
      <c r="M75" s="3">
        <f t="shared" si="7"/>
        <v>2911.3841818622241</v>
      </c>
    </row>
    <row r="76" spans="1:13" x14ac:dyDescent="0.2">
      <c r="A76" s="4"/>
      <c r="B76" s="5"/>
      <c r="C76" s="5"/>
      <c r="D76" s="5"/>
      <c r="E76" s="5"/>
      <c r="F76" s="5"/>
      <c r="G76" s="5"/>
      <c r="H76" s="5"/>
      <c r="I76" s="3">
        <v>75</v>
      </c>
      <c r="J76" s="39">
        <f t="shared" si="6"/>
        <v>585.21472317495932</v>
      </c>
      <c r="K76" s="39">
        <f t="shared" si="8"/>
        <v>3763.6950615183309</v>
      </c>
      <c r="L76" s="39">
        <f t="shared" si="5"/>
        <v>3178.4803383433718</v>
      </c>
      <c r="M76" s="3">
        <f t="shared" si="7"/>
        <v>2894.2087179001228</v>
      </c>
    </row>
    <row r="77" spans="1:13" x14ac:dyDescent="0.2">
      <c r="A77" s="4"/>
      <c r="B77" s="5"/>
      <c r="C77" s="5"/>
      <c r="D77" s="5"/>
      <c r="E77" s="5"/>
      <c r="F77" s="5"/>
      <c r="G77" s="5"/>
      <c r="H77" s="5"/>
      <c r="I77" s="3">
        <v>76</v>
      </c>
      <c r="J77" s="39">
        <f t="shared" si="6"/>
        <v>581.80911354617774</v>
      </c>
      <c r="K77" s="39">
        <f t="shared" si="8"/>
        <v>3745.374419279432</v>
      </c>
      <c r="L77" s="39">
        <f t="shared" si="5"/>
        <v>3163.5653057332543</v>
      </c>
      <c r="M77" s="3">
        <f t="shared" si="7"/>
        <v>2877.0313419098898</v>
      </c>
    </row>
    <row r="78" spans="1:13" x14ac:dyDescent="0.2">
      <c r="A78" s="4"/>
      <c r="B78" s="5"/>
      <c r="C78" s="5"/>
      <c r="D78" s="5"/>
      <c r="E78" s="5"/>
      <c r="F78" s="5"/>
      <c r="G78" s="5"/>
      <c r="H78" s="5"/>
      <c r="I78" s="3">
        <v>77</v>
      </c>
      <c r="J78" s="39">
        <f t="shared" si="6"/>
        <v>578.40208491338433</v>
      </c>
      <c r="K78" s="39">
        <f t="shared" si="8"/>
        <v>3727.0079754349354</v>
      </c>
      <c r="L78" s="39">
        <f t="shared" si="5"/>
        <v>3148.6058905215509</v>
      </c>
      <c r="M78" s="3">
        <f t="shared" si="7"/>
        <v>2859.8520324898768</v>
      </c>
    </row>
    <row r="79" spans="1:13" x14ac:dyDescent="0.2">
      <c r="A79" s="4"/>
      <c r="B79" s="5"/>
      <c r="C79" s="5"/>
      <c r="D79" s="5"/>
      <c r="E79" s="5"/>
      <c r="F79" s="5"/>
      <c r="G79" s="5"/>
      <c r="H79" s="5"/>
      <c r="I79" s="3">
        <v>78</v>
      </c>
      <c r="J79" s="39">
        <f t="shared" si="6"/>
        <v>574.99363668532703</v>
      </c>
      <c r="K79" s="39">
        <f t="shared" si="8"/>
        <v>3708.5956154808264</v>
      </c>
      <c r="L79" s="39">
        <f t="shared" si="5"/>
        <v>3133.6019787954992</v>
      </c>
      <c r="M79" s="3">
        <f t="shared" si="7"/>
        <v>2842.6707682309925</v>
      </c>
    </row>
    <row r="80" spans="1:13" x14ac:dyDescent="0.2">
      <c r="A80" s="4"/>
      <c r="B80" s="5"/>
      <c r="C80" s="5"/>
      <c r="D80" s="5"/>
      <c r="E80" s="5"/>
      <c r="F80" s="5"/>
      <c r="G80" s="5"/>
      <c r="H80" s="5"/>
      <c r="I80" s="3">
        <v>79</v>
      </c>
      <c r="J80" s="39">
        <f t="shared" si="6"/>
        <v>571.58376827050813</v>
      </c>
      <c r="K80" s="39">
        <f t="shared" si="8"/>
        <v>3690.1372246268334</v>
      </c>
      <c r="L80" s="39">
        <f t="shared" si="5"/>
        <v>3118.5534563563251</v>
      </c>
      <c r="M80" s="3">
        <f t="shared" si="7"/>
        <v>2825.4875277166684</v>
      </c>
    </row>
    <row r="81" spans="1:13" x14ac:dyDescent="0.2">
      <c r="A81" s="4"/>
      <c r="B81" s="5"/>
      <c r="C81" s="5"/>
      <c r="D81" s="5"/>
      <c r="E81" s="5"/>
      <c r="F81" s="5"/>
      <c r="G81" s="5"/>
      <c r="H81" s="5"/>
      <c r="I81" s="3">
        <v>80</v>
      </c>
      <c r="J81" s="39">
        <f t="shared" si="6"/>
        <v>568.17247907718297</v>
      </c>
      <c r="K81" s="39">
        <f t="shared" si="8"/>
        <v>3671.6326877957049</v>
      </c>
      <c r="L81" s="39">
        <f t="shared" si="5"/>
        <v>3103.4602087185222</v>
      </c>
      <c r="M81" s="3">
        <f t="shared" si="7"/>
        <v>2808.3022895228296</v>
      </c>
    </row>
    <row r="82" spans="1:13" x14ac:dyDescent="0.2">
      <c r="A82" s="4"/>
      <c r="B82" s="5"/>
      <c r="C82" s="5"/>
      <c r="D82" s="5"/>
      <c r="E82" s="5"/>
      <c r="F82" s="5"/>
      <c r="G82" s="5"/>
      <c r="H82" s="5"/>
      <c r="I82" s="3">
        <v>81</v>
      </c>
      <c r="J82" s="39">
        <f t="shared" si="6"/>
        <v>564.75976851336065</v>
      </c>
      <c r="K82" s="39">
        <f t="shared" si="8"/>
        <v>3653.0818896224973</v>
      </c>
      <c r="L82" s="39">
        <f t="shared" si="5"/>
        <v>3088.3221211091368</v>
      </c>
      <c r="M82" s="3">
        <f t="shared" si="7"/>
        <v>2791.1150322178573</v>
      </c>
    </row>
    <row r="83" spans="1:13" x14ac:dyDescent="0.2">
      <c r="A83" s="4"/>
      <c r="B83" s="5"/>
      <c r="C83" s="5"/>
      <c r="D83" s="5"/>
      <c r="E83" s="5"/>
      <c r="F83" s="5"/>
      <c r="G83" s="5"/>
      <c r="H83" s="5"/>
      <c r="I83" s="3">
        <v>82</v>
      </c>
      <c r="J83" s="39">
        <f t="shared" si="6"/>
        <v>561.34563598680347</v>
      </c>
      <c r="K83" s="39">
        <f t="shared" si="8"/>
        <v>3634.4847144538589</v>
      </c>
      <c r="L83" s="39">
        <f t="shared" si="5"/>
        <v>3073.1390784670557</v>
      </c>
      <c r="M83" s="3">
        <f t="shared" si="7"/>
        <v>2773.925734362575</v>
      </c>
    </row>
    <row r="84" spans="1:13" x14ac:dyDescent="0.2">
      <c r="A84" s="4"/>
      <c r="B84" s="5"/>
      <c r="C84" s="5"/>
      <c r="D84" s="5"/>
      <c r="E84" s="5"/>
      <c r="F84" s="5"/>
      <c r="G84" s="5"/>
      <c r="H84" s="5"/>
      <c r="I84" s="3">
        <v>83</v>
      </c>
      <c r="J84" s="39">
        <f t="shared" si="6"/>
        <v>557.93008090502678</v>
      </c>
      <c r="K84" s="39">
        <f t="shared" si="8"/>
        <v>3615.8410463472969</v>
      </c>
      <c r="L84" s="39">
        <f t="shared" si="5"/>
        <v>3057.91096544227</v>
      </c>
      <c r="M84" s="3">
        <f t="shared" si="7"/>
        <v>2756.7343745102044</v>
      </c>
    </row>
    <row r="85" spans="1:13" x14ac:dyDescent="0.2">
      <c r="A85" s="4"/>
      <c r="B85" s="5"/>
      <c r="C85" s="5"/>
      <c r="D85" s="5"/>
      <c r="E85" s="5"/>
      <c r="F85" s="5"/>
      <c r="G85" s="5"/>
      <c r="H85" s="5"/>
      <c r="I85" s="3">
        <v>84</v>
      </c>
      <c r="J85" s="39">
        <f t="shared" si="6"/>
        <v>554.51310267529936</v>
      </c>
      <c r="K85" s="39">
        <f t="shared" si="8"/>
        <v>3597.1507690704707</v>
      </c>
      <c r="L85" s="39">
        <f t="shared" si="5"/>
        <v>3042.6376663951714</v>
      </c>
      <c r="M85" s="3">
        <f t="shared" si="7"/>
        <v>2739.5409312063466</v>
      </c>
    </row>
    <row r="86" spans="1:13" x14ac:dyDescent="0.2">
      <c r="A86" s="4"/>
      <c r="B86" s="5"/>
      <c r="C86" s="5"/>
      <c r="D86" s="5"/>
      <c r="E86" s="5"/>
      <c r="F86" s="5"/>
      <c r="G86" s="5"/>
      <c r="H86" s="5"/>
      <c r="I86" s="3">
        <v>85</v>
      </c>
      <c r="J86" s="39">
        <f t="shared" si="6"/>
        <v>551.09470070464295</v>
      </c>
      <c r="K86" s="39">
        <f t="shared" si="8"/>
        <v>3578.4137661004511</v>
      </c>
      <c r="L86" s="39">
        <f t="shared" si="5"/>
        <v>3027.3190653958081</v>
      </c>
      <c r="M86" s="3">
        <f t="shared" si="7"/>
        <v>2722.3453829889399</v>
      </c>
    </row>
    <row r="87" spans="1:13" x14ac:dyDescent="0.2">
      <c r="A87" s="4"/>
      <c r="B87" s="5"/>
      <c r="C87" s="5"/>
      <c r="D87" s="5"/>
      <c r="E87" s="5"/>
      <c r="F87" s="5"/>
      <c r="G87" s="5"/>
      <c r="H87" s="5"/>
      <c r="I87" s="3">
        <v>86</v>
      </c>
      <c r="J87" s="39">
        <f t="shared" si="6"/>
        <v>547.67487439983211</v>
      </c>
      <c r="K87" s="39">
        <f t="shared" si="8"/>
        <v>3559.6299206230069</v>
      </c>
      <c r="L87" s="39">
        <f t="shared" si="5"/>
        <v>3011.9550462231746</v>
      </c>
      <c r="M87" s="3">
        <f t="shared" si="7"/>
        <v>2705.147708388241</v>
      </c>
    </row>
    <row r="88" spans="1:13" x14ac:dyDescent="0.2">
      <c r="A88" s="4"/>
      <c r="B88" s="5"/>
      <c r="C88" s="5"/>
      <c r="D88" s="5"/>
      <c r="E88" s="5"/>
      <c r="F88" s="5"/>
      <c r="G88" s="5"/>
      <c r="H88" s="5"/>
      <c r="I88" s="3">
        <v>87</v>
      </c>
      <c r="J88" s="39">
        <f t="shared" si="6"/>
        <v>544.25362316739415</v>
      </c>
      <c r="K88" s="39">
        <f t="shared" si="8"/>
        <v>3540.7991155318678</v>
      </c>
      <c r="L88" s="39">
        <f t="shared" si="5"/>
        <v>2996.5454923644738</v>
      </c>
      <c r="M88" s="3">
        <f t="shared" si="7"/>
        <v>2687.9478859267924</v>
      </c>
    </row>
    <row r="89" spans="1:13" x14ac:dyDescent="0.2">
      <c r="A89" s="4"/>
      <c r="B89" s="5"/>
      <c r="C89" s="5"/>
      <c r="D89" s="5"/>
      <c r="E89" s="5"/>
      <c r="F89" s="5"/>
      <c r="G89" s="5"/>
      <c r="H89" s="5"/>
      <c r="I89" s="3">
        <v>88</v>
      </c>
      <c r="J89" s="39">
        <f t="shared" si="6"/>
        <v>540.83094641360947</v>
      </c>
      <c r="K89" s="39">
        <f t="shared" si="8"/>
        <v>3521.9212334280023</v>
      </c>
      <c r="L89" s="39">
        <f t="shared" si="5"/>
        <v>2981.0902870143927</v>
      </c>
      <c r="M89" s="3">
        <f t="shared" si="7"/>
        <v>2670.7458941193922</v>
      </c>
    </row>
    <row r="90" spans="1:13" x14ac:dyDescent="0.2">
      <c r="A90" s="4"/>
      <c r="B90" s="5"/>
      <c r="C90" s="5"/>
      <c r="D90" s="5"/>
      <c r="E90" s="5"/>
      <c r="F90" s="5"/>
      <c r="G90" s="5"/>
      <c r="H90" s="5"/>
      <c r="I90" s="3">
        <v>89</v>
      </c>
      <c r="J90" s="39">
        <f t="shared" si="6"/>
        <v>537.40684354451082</v>
      </c>
      <c r="K90" s="39">
        <f t="shared" si="8"/>
        <v>3502.9961566188767</v>
      </c>
      <c r="L90" s="39">
        <f t="shared" si="5"/>
        <v>2965.5893130743661</v>
      </c>
      <c r="M90" s="3">
        <f t="shared" si="7"/>
        <v>2653.5417114730599</v>
      </c>
    </row>
    <row r="91" spans="1:13" x14ac:dyDescent="0.2">
      <c r="A91" s="4"/>
      <c r="B91" s="5"/>
      <c r="C91" s="5"/>
      <c r="D91" s="5"/>
      <c r="E91" s="5"/>
      <c r="F91" s="5"/>
      <c r="G91" s="5"/>
      <c r="H91" s="5"/>
      <c r="I91" s="3">
        <v>90</v>
      </c>
      <c r="J91" s="39">
        <f t="shared" si="6"/>
        <v>533.98131396588315</v>
      </c>
      <c r="K91" s="39">
        <f t="shared" si="8"/>
        <v>3484.0237671177283</v>
      </c>
      <c r="L91" s="39">
        <f t="shared" si="5"/>
        <v>2950.0424531518452</v>
      </c>
      <c r="M91" s="3">
        <f t="shared" si="7"/>
        <v>2636.3353164870132</v>
      </c>
    </row>
    <row r="92" spans="1:13" x14ac:dyDescent="0.2">
      <c r="A92" s="4"/>
      <c r="B92" s="5"/>
      <c r="C92" s="5"/>
      <c r="D92" s="5"/>
      <c r="E92" s="5"/>
      <c r="F92" s="5"/>
      <c r="G92" s="5"/>
      <c r="H92" s="5"/>
      <c r="I92" s="3">
        <v>91</v>
      </c>
      <c r="J92" s="39">
        <f t="shared" si="6"/>
        <v>530.55435708326434</v>
      </c>
      <c r="K92" s="39">
        <f t="shared" si="8"/>
        <v>3465.003946642827</v>
      </c>
      <c r="L92" s="39">
        <f t="shared" si="5"/>
        <v>2934.4495895595628</v>
      </c>
      <c r="M92" s="3">
        <f t="shared" si="7"/>
        <v>2619.1266876526352</v>
      </c>
    </row>
    <row r="93" spans="1:13" x14ac:dyDescent="0.2">
      <c r="A93" s="4"/>
      <c r="B93" s="5"/>
      <c r="C93" s="5"/>
      <c r="D93" s="5"/>
      <c r="E93" s="5"/>
      <c r="F93" s="5"/>
      <c r="G93" s="5"/>
      <c r="H93" s="5"/>
      <c r="I93" s="3">
        <v>92</v>
      </c>
      <c r="J93" s="39">
        <f t="shared" si="6"/>
        <v>527.12597230194478</v>
      </c>
      <c r="K93" s="39">
        <f t="shared" si="8"/>
        <v>3445.9365766167384</v>
      </c>
      <c r="L93" s="39">
        <f t="shared" si="5"/>
        <v>2918.8106043147936</v>
      </c>
      <c r="M93" s="3">
        <f t="shared" si="7"/>
        <v>2601.9158034534457</v>
      </c>
    </row>
    <row r="94" spans="1:13" x14ac:dyDescent="0.2">
      <c r="A94" s="4"/>
      <c r="B94" s="5"/>
      <c r="C94" s="5"/>
      <c r="D94" s="5"/>
      <c r="E94" s="5"/>
      <c r="F94" s="5"/>
      <c r="G94" s="5"/>
      <c r="H94" s="5"/>
      <c r="I94" s="3">
        <v>93</v>
      </c>
      <c r="J94" s="39">
        <f t="shared" si="6"/>
        <v>523.69615902696603</v>
      </c>
      <c r="K94" s="39">
        <f t="shared" si="8"/>
        <v>3426.821538165585</v>
      </c>
      <c r="L94" s="39">
        <f t="shared" si="5"/>
        <v>2903.1253791386189</v>
      </c>
      <c r="M94" s="3">
        <f t="shared" si="7"/>
        <v>2584.7026423650686</v>
      </c>
    </row>
    <row r="95" spans="1:13" x14ac:dyDescent="0.2">
      <c r="A95" s="4"/>
      <c r="B95" s="5"/>
      <c r="C95" s="5"/>
      <c r="D95" s="5"/>
      <c r="E95" s="5"/>
      <c r="F95" s="5"/>
      <c r="G95" s="5"/>
      <c r="H95" s="5"/>
      <c r="I95" s="3">
        <v>94</v>
      </c>
      <c r="J95" s="39">
        <f t="shared" si="6"/>
        <v>520.26491666312279</v>
      </c>
      <c r="K95" s="39">
        <f t="shared" si="8"/>
        <v>3407.6587121183029</v>
      </c>
      <c r="L95" s="39">
        <f t="shared" si="5"/>
        <v>2887.3937954551802</v>
      </c>
      <c r="M95" s="3">
        <f t="shared" si="7"/>
        <v>2567.4871828552036</v>
      </c>
    </row>
    <row r="96" spans="1:13" x14ac:dyDescent="0.2">
      <c r="A96" s="4"/>
      <c r="B96" s="5"/>
      <c r="C96" s="5"/>
      <c r="D96" s="5"/>
      <c r="E96" s="5"/>
      <c r="F96" s="5"/>
      <c r="G96" s="5"/>
      <c r="H96" s="5"/>
      <c r="I96" s="3">
        <v>95</v>
      </c>
      <c r="J96" s="39">
        <f t="shared" si="6"/>
        <v>516.83224461496127</v>
      </c>
      <c r="K96" s="39">
        <f t="shared" si="8"/>
        <v>3388.4479790059036</v>
      </c>
      <c r="L96" s="39">
        <f t="shared" si="5"/>
        <v>2871.6157343909422</v>
      </c>
      <c r="M96" s="3">
        <f t="shared" si="7"/>
        <v>2550.2694033835992</v>
      </c>
    </row>
    <row r="97" spans="1:13" x14ac:dyDescent="0.2">
      <c r="A97" s="4"/>
      <c r="B97" s="5"/>
      <c r="C97" s="5"/>
      <c r="D97" s="5"/>
      <c r="E97" s="5"/>
      <c r="F97" s="5"/>
      <c r="G97" s="5"/>
      <c r="H97" s="5"/>
      <c r="I97" s="3">
        <v>96</v>
      </c>
      <c r="J97" s="39">
        <f t="shared" si="6"/>
        <v>513.39814228677972</v>
      </c>
      <c r="K97" s="39">
        <f t="shared" si="8"/>
        <v>3369.1892190607223</v>
      </c>
      <c r="L97" s="39">
        <f t="shared" si="5"/>
        <v>2855.7910767739427</v>
      </c>
      <c r="M97" s="3">
        <f t="shared" si="7"/>
        <v>2533.0492824020198</v>
      </c>
    </row>
    <row r="98" spans="1:13" x14ac:dyDescent="0.2">
      <c r="A98" s="4"/>
      <c r="B98" s="5"/>
      <c r="C98" s="5"/>
      <c r="D98" s="5"/>
      <c r="E98" s="5"/>
      <c r="F98" s="5"/>
      <c r="G98" s="5"/>
      <c r="H98" s="5"/>
      <c r="I98" s="3">
        <v>97</v>
      </c>
      <c r="J98" s="39">
        <f t="shared" si="6"/>
        <v>509.96260908262809</v>
      </c>
      <c r="K98" s="39">
        <f t="shared" si="8"/>
        <v>3349.8823122156787</v>
      </c>
      <c r="L98" s="39">
        <f t="shared" si="5"/>
        <v>2839.9197031330505</v>
      </c>
      <c r="M98" s="3">
        <f t="shared" si="7"/>
        <v>2515.8267983542132</v>
      </c>
    </row>
    <row r="99" spans="1:13" x14ac:dyDescent="0.2">
      <c r="A99" s="4"/>
      <c r="B99" s="5"/>
      <c r="C99" s="5"/>
      <c r="D99" s="5"/>
      <c r="E99" s="5"/>
      <c r="F99" s="5"/>
      <c r="G99" s="5"/>
      <c r="H99" s="5"/>
      <c r="I99" s="3">
        <v>98</v>
      </c>
      <c r="J99" s="39">
        <f t="shared" si="6"/>
        <v>506.52564440630806</v>
      </c>
      <c r="K99" s="39">
        <f t="shared" si="8"/>
        <v>3330.5271381035227</v>
      </c>
      <c r="L99" s="39">
        <f t="shared" si="5"/>
        <v>2824.0014936972148</v>
      </c>
      <c r="M99" s="3">
        <f t="shared" si="7"/>
        <v>2498.6019296758877</v>
      </c>
    </row>
    <row r="100" spans="1:13" x14ac:dyDescent="0.2">
      <c r="A100" s="4"/>
      <c r="B100" s="5"/>
      <c r="C100" s="5"/>
      <c r="D100" s="5"/>
      <c r="E100" s="5"/>
      <c r="F100" s="5"/>
      <c r="G100" s="5"/>
      <c r="H100" s="5"/>
      <c r="I100" s="3">
        <v>99</v>
      </c>
      <c r="J100" s="39">
        <f t="shared" si="6"/>
        <v>503.08724766137283</v>
      </c>
      <c r="K100" s="39">
        <f t="shared" si="8"/>
        <v>3311.1235760560849</v>
      </c>
      <c r="L100" s="39">
        <f t="shared" si="5"/>
        <v>2808.0363283947122</v>
      </c>
      <c r="M100" s="3">
        <f t="shared" si="7"/>
        <v>2481.3746547946735</v>
      </c>
    </row>
    <row r="101" spans="1:13" x14ac:dyDescent="0.2">
      <c r="A101" s="4"/>
      <c r="B101" s="5"/>
      <c r="C101" s="5"/>
      <c r="D101" s="5"/>
      <c r="E101" s="5"/>
      <c r="F101" s="5"/>
      <c r="G101" s="5"/>
      <c r="H101" s="5"/>
      <c r="I101" s="3">
        <v>100</v>
      </c>
      <c r="J101" s="39">
        <f t="shared" si="6"/>
        <v>499.64741825112736</v>
      </c>
      <c r="K101" s="39">
        <f t="shared" si="8"/>
        <v>3291.6715051035299</v>
      </c>
      <c r="L101" s="39">
        <f t="shared" si="5"/>
        <v>2792.0240868524024</v>
      </c>
      <c r="M101" s="3">
        <f t="shared" si="7"/>
        <v>2464.1449521301038</v>
      </c>
    </row>
    <row r="102" spans="1:13" x14ac:dyDescent="0.2">
      <c r="A102" s="4"/>
      <c r="B102" s="5"/>
      <c r="C102" s="5"/>
      <c r="D102" s="5"/>
      <c r="E102" s="5"/>
      <c r="F102" s="5"/>
      <c r="G102" s="5"/>
      <c r="H102" s="5"/>
      <c r="I102" s="3">
        <v>101</v>
      </c>
      <c r="J102" s="39">
        <f t="shared" si="6"/>
        <v>496.20615557862749</v>
      </c>
      <c r="K102" s="39">
        <f t="shared" si="8"/>
        <v>3272.1708039735931</v>
      </c>
      <c r="L102" s="39">
        <f t="shared" si="5"/>
        <v>2775.9646483949655</v>
      </c>
      <c r="M102" s="3">
        <f t="shared" si="7"/>
        <v>2446.9128000935725</v>
      </c>
    </row>
    <row r="103" spans="1:13" x14ac:dyDescent="0.2">
      <c r="A103" s="4"/>
      <c r="B103" s="5"/>
      <c r="C103" s="5"/>
      <c r="D103" s="5"/>
      <c r="E103" s="5"/>
      <c r="F103" s="5"/>
      <c r="G103" s="5"/>
      <c r="H103" s="5"/>
      <c r="I103" s="3">
        <v>102</v>
      </c>
      <c r="J103" s="39">
        <f t="shared" si="6"/>
        <v>492.76345904668079</v>
      </c>
      <c r="K103" s="39">
        <f t="shared" si="8"/>
        <v>3252.6213510908319</v>
      </c>
      <c r="L103" s="39">
        <f t="shared" si="5"/>
        <v>2759.857892044151</v>
      </c>
      <c r="M103" s="3">
        <f t="shared" si="7"/>
        <v>2429.6781770883126</v>
      </c>
    </row>
    <row r="104" spans="1:13" x14ac:dyDescent="0.2">
      <c r="A104" s="4"/>
      <c r="B104" s="5"/>
      <c r="C104" s="5"/>
      <c r="D104" s="5"/>
      <c r="E104" s="5"/>
      <c r="F104" s="5"/>
      <c r="G104" s="5"/>
      <c r="H104" s="5"/>
      <c r="I104" s="3">
        <v>103</v>
      </c>
      <c r="J104" s="39">
        <f t="shared" si="6"/>
        <v>489.31932805784572</v>
      </c>
      <c r="K104" s="39">
        <f t="shared" si="8"/>
        <v>3233.023024575863</v>
      </c>
      <c r="L104" s="39">
        <f t="shared" si="5"/>
        <v>2743.7036965180173</v>
      </c>
      <c r="M104" s="3">
        <f t="shared" si="7"/>
        <v>2412.4410615093648</v>
      </c>
    </row>
    <row r="105" spans="1:13" x14ac:dyDescent="0.2">
      <c r="A105" s="4"/>
      <c r="B105" s="5"/>
      <c r="C105" s="5"/>
      <c r="D105" s="5"/>
      <c r="E105" s="5"/>
      <c r="F105" s="5"/>
      <c r="G105" s="5"/>
      <c r="H105" s="5"/>
      <c r="I105" s="3">
        <v>104</v>
      </c>
      <c r="J105" s="39">
        <f t="shared" si="6"/>
        <v>485.87376201443215</v>
      </c>
      <c r="K105" s="39">
        <f t="shared" si="8"/>
        <v>3213.3757022446075</v>
      </c>
      <c r="L105" s="39">
        <f t="shared" si="5"/>
        <v>2727.5019402301755</v>
      </c>
      <c r="M105" s="3">
        <f t="shared" si="7"/>
        <v>2395.2014317435455</v>
      </c>
    </row>
    <row r="106" spans="1:13" x14ac:dyDescent="0.2">
      <c r="A106" s="4"/>
      <c r="B106" s="5"/>
      <c r="C106" s="5"/>
      <c r="D106" s="5"/>
      <c r="E106" s="5"/>
      <c r="F106" s="5"/>
      <c r="G106" s="5"/>
      <c r="H106" s="5"/>
      <c r="I106" s="3">
        <v>105</v>
      </c>
      <c r="J106" s="39">
        <f t="shared" si="6"/>
        <v>482.42676031850027</v>
      </c>
      <c r="K106" s="39">
        <f t="shared" si="8"/>
        <v>3193.6792616075231</v>
      </c>
      <c r="L106" s="39">
        <f t="shared" si="5"/>
        <v>2711.2525012890228</v>
      </c>
      <c r="M106" s="3">
        <f t="shared" si="7"/>
        <v>2377.9592661694155</v>
      </c>
    </row>
    <row r="107" spans="1:13" x14ac:dyDescent="0.2">
      <c r="A107" s="4"/>
      <c r="B107" s="5"/>
      <c r="C107" s="5"/>
      <c r="D107" s="5"/>
      <c r="E107" s="5"/>
      <c r="F107" s="5"/>
      <c r="G107" s="5"/>
      <c r="H107" s="5"/>
      <c r="I107" s="3">
        <v>106</v>
      </c>
      <c r="J107" s="39">
        <f t="shared" si="6"/>
        <v>478.97832237186185</v>
      </c>
      <c r="K107" s="39">
        <f t="shared" si="8"/>
        <v>3173.9335798688467</v>
      </c>
      <c r="L107" s="39">
        <f t="shared" si="5"/>
        <v>2694.9552574969848</v>
      </c>
      <c r="M107" s="3">
        <f t="shared" si="7"/>
        <v>2360.7145431572562</v>
      </c>
    </row>
    <row r="108" spans="1:13" x14ac:dyDescent="0.2">
      <c r="A108" s="4"/>
      <c r="B108" s="5"/>
      <c r="C108" s="5"/>
      <c r="D108" s="5"/>
      <c r="E108" s="5"/>
      <c r="F108" s="5"/>
      <c r="G108" s="5"/>
      <c r="H108" s="5"/>
      <c r="I108" s="3">
        <v>107</v>
      </c>
      <c r="J108" s="39">
        <f t="shared" si="6"/>
        <v>475.52844757607897</v>
      </c>
      <c r="K108" s="39">
        <f t="shared" si="8"/>
        <v>3154.1385339258227</v>
      </c>
      <c r="L108" s="39">
        <f t="shared" ref="L108:L171" si="9">K108-J108</f>
        <v>2678.6100863497436</v>
      </c>
      <c r="M108" s="3">
        <f t="shared" si="7"/>
        <v>2343.4672410690309</v>
      </c>
    </row>
    <row r="109" spans="1:13" x14ac:dyDescent="0.2">
      <c r="A109" s="4"/>
      <c r="B109" s="5"/>
      <c r="C109" s="5"/>
      <c r="D109" s="5"/>
      <c r="E109" s="5"/>
      <c r="F109" s="5"/>
      <c r="G109" s="5"/>
      <c r="H109" s="5"/>
      <c r="I109" s="3">
        <v>108</v>
      </c>
      <c r="J109" s="39">
        <f t="shared" si="6"/>
        <v>472.07713533246454</v>
      </c>
      <c r="K109" s="39">
        <f t="shared" si="8"/>
        <v>3134.2940003679419</v>
      </c>
      <c r="L109" s="39">
        <f t="shared" si="9"/>
        <v>2662.2168650354774</v>
      </c>
      <c r="M109" s="3">
        <f t="shared" si="7"/>
        <v>2326.2173382583651</v>
      </c>
    </row>
    <row r="110" spans="1:13" x14ac:dyDescent="0.2">
      <c r="A110" s="4"/>
      <c r="B110" s="5"/>
      <c r="C110" s="5"/>
      <c r="D110" s="5"/>
      <c r="E110" s="5"/>
      <c r="F110" s="5"/>
      <c r="G110" s="5"/>
      <c r="H110" s="5"/>
      <c r="I110" s="3">
        <v>109</v>
      </c>
      <c r="J110" s="39">
        <f t="shared" si="6"/>
        <v>468.62438504208194</v>
      </c>
      <c r="K110" s="39">
        <f t="shared" si="8"/>
        <v>3114.3998554761656</v>
      </c>
      <c r="L110" s="39">
        <f t="shared" si="9"/>
        <v>2645.7754704340837</v>
      </c>
      <c r="M110" s="3">
        <f t="shared" si="7"/>
        <v>2308.9648130705045</v>
      </c>
    </row>
    <row r="111" spans="1:13" x14ac:dyDescent="0.2">
      <c r="A111" s="4"/>
      <c r="B111" s="5"/>
      <c r="C111" s="5"/>
      <c r="D111" s="5"/>
      <c r="E111" s="5"/>
      <c r="F111" s="5"/>
      <c r="G111" s="5"/>
      <c r="H111" s="5"/>
      <c r="I111" s="3">
        <v>110</v>
      </c>
      <c r="J111" s="39">
        <f t="shared" si="6"/>
        <v>465.17019610574499</v>
      </c>
      <c r="K111" s="39">
        <f t="shared" si="8"/>
        <v>3094.4559752221612</v>
      </c>
      <c r="L111" s="39">
        <f t="shared" si="9"/>
        <v>2629.2857791164161</v>
      </c>
      <c r="M111" s="3">
        <f t="shared" si="7"/>
        <v>2291.7096438422964</v>
      </c>
    </row>
    <row r="112" spans="1:13" x14ac:dyDescent="0.2">
      <c r="A112" s="4"/>
      <c r="B112" s="5"/>
      <c r="C112" s="5"/>
      <c r="D112" s="5"/>
      <c r="E112" s="5"/>
      <c r="F112" s="5"/>
      <c r="G112" s="5"/>
      <c r="H112" s="5"/>
      <c r="I112" s="3">
        <v>111</v>
      </c>
      <c r="J112" s="39">
        <f t="shared" si="6"/>
        <v>461.71456792401796</v>
      </c>
      <c r="K112" s="39">
        <f t="shared" si="8"/>
        <v>3074.4622352675206</v>
      </c>
      <c r="L112" s="39">
        <f t="shared" si="9"/>
        <v>2612.7476673435026</v>
      </c>
      <c r="M112" s="3">
        <f t="shared" si="7"/>
        <v>2274.4518089021481</v>
      </c>
    </row>
    <row r="113" spans="1:13" x14ac:dyDescent="0.2">
      <c r="A113" s="4"/>
      <c r="B113" s="5"/>
      <c r="C113" s="5"/>
      <c r="D113" s="5"/>
      <c r="E113" s="5"/>
      <c r="F113" s="5"/>
      <c r="G113" s="5"/>
      <c r="H113" s="5"/>
      <c r="I113" s="3">
        <v>112</v>
      </c>
      <c r="J113" s="39">
        <f t="shared" si="6"/>
        <v>458.25749989721521</v>
      </c>
      <c r="K113" s="39">
        <f t="shared" si="8"/>
        <v>3054.4185109629939</v>
      </c>
      <c r="L113" s="39">
        <f t="shared" si="9"/>
        <v>2596.1610110657784</v>
      </c>
      <c r="M113" s="3">
        <f t="shared" si="7"/>
        <v>2257.1912865700106</v>
      </c>
    </row>
    <row r="114" spans="1:13" x14ac:dyDescent="0.2">
      <c r="A114" s="4"/>
      <c r="B114" s="5"/>
      <c r="C114" s="5"/>
      <c r="D114" s="5"/>
      <c r="E114" s="5"/>
      <c r="F114" s="5"/>
      <c r="G114" s="5"/>
      <c r="H114" s="5"/>
      <c r="I114" s="3">
        <v>113</v>
      </c>
      <c r="J114" s="39">
        <f t="shared" si="6"/>
        <v>454.79899142540114</v>
      </c>
      <c r="K114" s="39">
        <f t="shared" si="8"/>
        <v>3034.3246773477063</v>
      </c>
      <c r="L114" s="39">
        <f t="shared" si="9"/>
        <v>2579.525685922305</v>
      </c>
      <c r="M114" s="3">
        <f t="shared" si="7"/>
        <v>2239.9280551573343</v>
      </c>
    </row>
    <row r="115" spans="1:13" x14ac:dyDescent="0.2">
      <c r="A115" s="4"/>
      <c r="B115" s="5"/>
      <c r="C115" s="5"/>
      <c r="D115" s="5"/>
      <c r="E115" s="5"/>
      <c r="F115" s="5"/>
      <c r="G115" s="5"/>
      <c r="H115" s="5"/>
      <c r="I115" s="3">
        <v>114</v>
      </c>
      <c r="J115" s="39">
        <f t="shared" si="6"/>
        <v>451.33904190839058</v>
      </c>
      <c r="K115" s="39">
        <f t="shared" si="8"/>
        <v>3014.18060914838</v>
      </c>
      <c r="L115" s="39">
        <f t="shared" si="9"/>
        <v>2562.8415672399892</v>
      </c>
      <c r="M115" s="3">
        <f t="shared" si="7"/>
        <v>2222.6620929670457</v>
      </c>
    </row>
    <row r="116" spans="1:13" x14ac:dyDescent="0.2">
      <c r="A116" s="4"/>
      <c r="B116" s="5"/>
      <c r="C116" s="5"/>
      <c r="D116" s="5"/>
      <c r="E116" s="5"/>
      <c r="F116" s="5"/>
      <c r="G116" s="5"/>
      <c r="H116" s="5"/>
      <c r="I116" s="3">
        <v>115</v>
      </c>
      <c r="J116" s="39">
        <f t="shared" si="6"/>
        <v>447.87765074574787</v>
      </c>
      <c r="K116" s="39">
        <f t="shared" si="8"/>
        <v>2993.9861807785551</v>
      </c>
      <c r="L116" s="39">
        <f t="shared" si="9"/>
        <v>2546.1085300328073</v>
      </c>
      <c r="M116" s="3">
        <f t="shared" si="7"/>
        <v>2205.3933782935201</v>
      </c>
    </row>
    <row r="117" spans="1:13" x14ac:dyDescent="0.2">
      <c r="A117" s="4"/>
      <c r="B117" s="5"/>
      <c r="C117" s="5"/>
      <c r="D117" s="5"/>
      <c r="E117" s="5"/>
      <c r="F117" s="5"/>
      <c r="G117" s="5"/>
      <c r="H117" s="5"/>
      <c r="I117" s="3">
        <v>116</v>
      </c>
      <c r="J117" s="39">
        <f t="shared" si="6"/>
        <v>444.41481733678745</v>
      </c>
      <c r="K117" s="39">
        <f t="shared" si="8"/>
        <v>2973.7412663378054</v>
      </c>
      <c r="L117" s="39">
        <f t="shared" si="9"/>
        <v>2529.3264490010179</v>
      </c>
      <c r="M117" s="3">
        <f t="shared" si="7"/>
        <v>2188.1218894225453</v>
      </c>
    </row>
    <row r="118" spans="1:13" x14ac:dyDescent="0.2">
      <c r="A118" s="4"/>
      <c r="B118" s="5"/>
      <c r="C118" s="5"/>
      <c r="D118" s="5"/>
      <c r="E118" s="5"/>
      <c r="F118" s="5"/>
      <c r="G118" s="5"/>
      <c r="H118" s="5"/>
      <c r="I118" s="3">
        <v>117</v>
      </c>
      <c r="J118" s="39">
        <f t="shared" si="6"/>
        <v>440.95054108057337</v>
      </c>
      <c r="K118" s="39">
        <f t="shared" si="8"/>
        <v>2953.4457396109542</v>
      </c>
      <c r="L118" s="39">
        <f t="shared" si="9"/>
        <v>2512.495198530381</v>
      </c>
      <c r="M118" s="3">
        <f t="shared" si="7"/>
        <v>2170.8476046312958</v>
      </c>
    </row>
    <row r="119" spans="1:13" x14ac:dyDescent="0.2">
      <c r="A119" s="4"/>
      <c r="B119" s="5"/>
      <c r="C119" s="5"/>
      <c r="D119" s="5"/>
      <c r="E119" s="5"/>
      <c r="F119" s="5"/>
      <c r="G119" s="5"/>
      <c r="H119" s="5"/>
      <c r="I119" s="3">
        <v>118</v>
      </c>
      <c r="J119" s="39">
        <f t="shared" si="6"/>
        <v>437.48482137591918</v>
      </c>
      <c r="K119" s="39">
        <f t="shared" si="8"/>
        <v>2933.0994740672859</v>
      </c>
      <c r="L119" s="39">
        <f t="shared" si="9"/>
        <v>2495.6146526913667</v>
      </c>
      <c r="M119" s="3">
        <f t="shared" si="7"/>
        <v>2153.5705021882977</v>
      </c>
    </row>
    <row r="120" spans="1:13" x14ac:dyDescent="0.2">
      <c r="A120" s="4"/>
      <c r="B120" s="5"/>
      <c r="C120" s="5"/>
      <c r="D120" s="5"/>
      <c r="E120" s="5"/>
      <c r="F120" s="5"/>
      <c r="G120" s="5"/>
      <c r="H120" s="5"/>
      <c r="I120" s="3">
        <v>119</v>
      </c>
      <c r="J120" s="39">
        <f t="shared" si="6"/>
        <v>434.01765762138797</v>
      </c>
      <c r="K120" s="39">
        <f t="shared" si="8"/>
        <v>2912.7023428597586</v>
      </c>
      <c r="L120" s="39">
        <f t="shared" si="9"/>
        <v>2478.6846852383705</v>
      </c>
      <c r="M120" s="3">
        <f t="shared" si="7"/>
        <v>2136.2905603534055</v>
      </c>
    </row>
    <row r="121" spans="1:13" x14ac:dyDescent="0.2">
      <c r="A121" s="4"/>
      <c r="B121" s="5"/>
      <c r="C121" s="5"/>
      <c r="D121" s="5"/>
      <c r="E121" s="5"/>
      <c r="F121" s="5"/>
      <c r="G121" s="5"/>
      <c r="H121" s="5"/>
      <c r="I121" s="3">
        <v>120</v>
      </c>
      <c r="J121" s="39">
        <f t="shared" si="6"/>
        <v>430.54904921529248</v>
      </c>
      <c r="K121" s="39">
        <f t="shared" si="8"/>
        <v>2892.2542188242123</v>
      </c>
      <c r="L121" s="39">
        <f t="shared" si="9"/>
        <v>2461.7051696089197</v>
      </c>
      <c r="M121" s="3">
        <f t="shared" si="7"/>
        <v>2119.0077573777662</v>
      </c>
    </row>
    <row r="122" spans="1:13" x14ac:dyDescent="0.2">
      <c r="A122" s="4"/>
      <c r="B122" s="5"/>
      <c r="C122" s="5"/>
      <c r="D122" s="5"/>
      <c r="E122" s="5"/>
      <c r="F122" s="5"/>
      <c r="G122" s="5"/>
      <c r="H122" s="5"/>
      <c r="I122" s="3">
        <v>121</v>
      </c>
      <c r="J122" s="39">
        <f t="shared" si="6"/>
        <v>427.07899555569435</v>
      </c>
      <c r="K122" s="39">
        <f t="shared" si="8"/>
        <v>2871.7549744785774</v>
      </c>
      <c r="L122" s="39">
        <f t="shared" si="9"/>
        <v>2444.6759789228831</v>
      </c>
      <c r="M122" s="3">
        <f t="shared" si="7"/>
        <v>2101.7220715037897</v>
      </c>
    </row>
    <row r="123" spans="1:13" x14ac:dyDescent="0.2">
      <c r="A123" s="4"/>
      <c r="B123" s="5"/>
      <c r="C123" s="5"/>
      <c r="D123" s="5"/>
      <c r="E123" s="5"/>
      <c r="F123" s="5"/>
      <c r="G123" s="5"/>
      <c r="H123" s="5"/>
      <c r="I123" s="3">
        <v>122</v>
      </c>
      <c r="J123" s="39">
        <f t="shared" si="6"/>
        <v>423.60749604040478</v>
      </c>
      <c r="K123" s="39">
        <f t="shared" si="8"/>
        <v>2851.2044820220785</v>
      </c>
      <c r="L123" s="39">
        <f t="shared" si="9"/>
        <v>2427.5969859816737</v>
      </c>
      <c r="M123" s="3">
        <f t="shared" si="7"/>
        <v>2084.4334809651195</v>
      </c>
    </row>
    <row r="124" spans="1:13" x14ac:dyDescent="0.2">
      <c r="A124" s="4"/>
      <c r="B124" s="5"/>
      <c r="C124" s="5"/>
      <c r="D124" s="5"/>
      <c r="E124" s="5"/>
      <c r="F124" s="5"/>
      <c r="G124" s="5"/>
      <c r="H124" s="5"/>
      <c r="I124" s="3">
        <v>123</v>
      </c>
      <c r="J124" s="39">
        <f t="shared" si="6"/>
        <v>420.13455006698382</v>
      </c>
      <c r="K124" s="39">
        <f t="shared" si="8"/>
        <v>2830.6026133344385</v>
      </c>
      <c r="L124" s="39">
        <f t="shared" si="9"/>
        <v>2410.4680632674545</v>
      </c>
      <c r="M124" s="3">
        <f t="shared" si="7"/>
        <v>2067.1419639866035</v>
      </c>
    </row>
    <row r="125" spans="1:13" x14ac:dyDescent="0.2">
      <c r="A125" s="4"/>
      <c r="B125" s="5"/>
      <c r="C125" s="5"/>
      <c r="D125" s="5"/>
      <c r="E125" s="5"/>
      <c r="F125" s="5"/>
      <c r="G125" s="5"/>
      <c r="H125" s="5"/>
      <c r="I125" s="3">
        <v>124</v>
      </c>
      <c r="J125" s="39">
        <f t="shared" si="6"/>
        <v>416.66015703274059</v>
      </c>
      <c r="K125" s="39">
        <f t="shared" si="8"/>
        <v>2809.9492399750784</v>
      </c>
      <c r="L125" s="39">
        <f t="shared" si="9"/>
        <v>2393.2890829423377</v>
      </c>
      <c r="M125" s="3">
        <f t="shared" si="7"/>
        <v>2049.8474987842628</v>
      </c>
    </row>
    <row r="126" spans="1:13" x14ac:dyDescent="0.2">
      <c r="A126" s="4"/>
      <c r="B126" s="5"/>
      <c r="C126" s="5"/>
      <c r="D126" s="5"/>
      <c r="E126" s="5"/>
      <c r="F126" s="5"/>
      <c r="G126" s="5"/>
      <c r="H126" s="5"/>
      <c r="I126" s="3">
        <v>125</v>
      </c>
      <c r="J126" s="39">
        <f t="shared" si="6"/>
        <v>413.18431633473307</v>
      </c>
      <c r="K126" s="39">
        <f t="shared" si="8"/>
        <v>2789.2442331823208</v>
      </c>
      <c r="L126" s="39">
        <f t="shared" si="9"/>
        <v>2376.0599168475878</v>
      </c>
      <c r="M126" s="3">
        <f t="shared" si="7"/>
        <v>2032.55006356526</v>
      </c>
    </row>
    <row r="127" spans="1:13" x14ac:dyDescent="0.2">
      <c r="A127" s="4"/>
      <c r="B127" s="5"/>
      <c r="C127" s="5"/>
      <c r="D127" s="5"/>
      <c r="E127" s="5"/>
      <c r="F127" s="5"/>
      <c r="G127" s="5"/>
      <c r="H127" s="5"/>
      <c r="I127" s="3">
        <v>126</v>
      </c>
      <c r="J127" s="39">
        <f t="shared" si="6"/>
        <v>409.70702736976807</v>
      </c>
      <c r="K127" s="39">
        <f t="shared" si="8"/>
        <v>2768.487463872581</v>
      </c>
      <c r="L127" s="39">
        <f t="shared" si="9"/>
        <v>2358.7804365028128</v>
      </c>
      <c r="M127" s="3">
        <f t="shared" si="7"/>
        <v>2015.2496365278687</v>
      </c>
    </row>
    <row r="128" spans="1:13" x14ac:dyDescent="0.2">
      <c r="A128" s="4"/>
      <c r="B128" s="5"/>
      <c r="C128" s="5"/>
      <c r="D128" s="5"/>
      <c r="E128" s="5"/>
      <c r="F128" s="5"/>
      <c r="G128" s="5"/>
      <c r="H128" s="5"/>
      <c r="I128" s="3">
        <v>127</v>
      </c>
      <c r="J128" s="39">
        <f t="shared" si="6"/>
        <v>406.22828953440097</v>
      </c>
      <c r="K128" s="39">
        <f t="shared" si="8"/>
        <v>2747.6788026395666</v>
      </c>
      <c r="L128" s="39">
        <f t="shared" si="9"/>
        <v>2341.4505131051656</v>
      </c>
      <c r="M128" s="3">
        <f t="shared" si="7"/>
        <v>1997.9461958614461</v>
      </c>
    </row>
    <row r="129" spans="1:13" x14ac:dyDescent="0.2">
      <c r="A129" s="4"/>
      <c r="B129" s="5"/>
      <c r="C129" s="5"/>
      <c r="D129" s="5"/>
      <c r="E129" s="5"/>
      <c r="F129" s="5"/>
      <c r="G129" s="5"/>
      <c r="H129" s="5"/>
      <c r="I129" s="3">
        <v>128</v>
      </c>
      <c r="J129" s="39">
        <f t="shared" si="6"/>
        <v>402.74810222493585</v>
      </c>
      <c r="K129" s="39">
        <f t="shared" si="8"/>
        <v>2726.81811975347</v>
      </c>
      <c r="L129" s="39">
        <f t="shared" si="9"/>
        <v>2324.0700175285342</v>
      </c>
      <c r="M129" s="3">
        <f t="shared" si="7"/>
        <v>1980.6397197464021</v>
      </c>
    </row>
    <row r="130" spans="1:13" x14ac:dyDescent="0.2">
      <c r="A130" s="4"/>
      <c r="B130" s="5"/>
      <c r="C130" s="5"/>
      <c r="D130" s="5"/>
      <c r="E130" s="5"/>
      <c r="F130" s="5"/>
      <c r="G130" s="5"/>
      <c r="H130" s="16"/>
      <c r="I130" s="3">
        <v>129</v>
      </c>
      <c r="J130" s="39">
        <f t="shared" ref="J130:J193" si="10">IF(I130&gt;$G$11,0,-IPMT($C$17,I130,$F$6,$F$3))</f>
        <v>399.26646483742519</v>
      </c>
      <c r="K130" s="39">
        <f t="shared" si="8"/>
        <v>2705.9052851601587</v>
      </c>
      <c r="L130" s="39">
        <f t="shared" si="9"/>
        <v>2306.6388203227334</v>
      </c>
      <c r="M130" s="3">
        <f t="shared" ref="M130:M193" si="11">IF(I130&gt;$G$11,0,L130/(1+$E$17)^I130)</f>
        <v>1963.3301863541642</v>
      </c>
    </row>
    <row r="131" spans="1:13" x14ac:dyDescent="0.2">
      <c r="A131" s="4"/>
      <c r="B131" s="5"/>
      <c r="C131" s="5"/>
      <c r="D131" s="5"/>
      <c r="E131" s="5"/>
      <c r="F131" s="5"/>
      <c r="G131" s="5"/>
      <c r="H131" s="5"/>
      <c r="I131" s="3">
        <v>130</v>
      </c>
      <c r="J131" s="39">
        <f t="shared" si="10"/>
        <v>395.78337676766961</v>
      </c>
      <c r="K131" s="39">
        <f t="shared" ref="K131:K194" si="12">IF(I131&gt;$G$11,0,-IPMT($D$17,I131,$F$6,$F$3))</f>
        <v>2684.9401684803634</v>
      </c>
      <c r="L131" s="39">
        <f t="shared" si="9"/>
        <v>2289.1567917126936</v>
      </c>
      <c r="M131" s="3">
        <f t="shared" si="11"/>
        <v>1946.0175738471512</v>
      </c>
    </row>
    <row r="132" spans="1:13" x14ac:dyDescent="0.2">
      <c r="A132" s="4"/>
      <c r="B132" s="5"/>
      <c r="C132" s="5"/>
      <c r="D132" s="5"/>
      <c r="E132" s="5"/>
      <c r="F132" s="5"/>
      <c r="G132" s="5"/>
      <c r="H132" s="5"/>
      <c r="I132" s="3">
        <v>131</v>
      </c>
      <c r="J132" s="39">
        <f t="shared" si="10"/>
        <v>392.2988374112183</v>
      </c>
      <c r="K132" s="39">
        <f t="shared" si="12"/>
        <v>2663.9226390088684</v>
      </c>
      <c r="L132" s="39">
        <f t="shared" si="9"/>
        <v>2271.6238015976501</v>
      </c>
      <c r="M132" s="3">
        <f t="shared" si="11"/>
        <v>1928.7018603787433</v>
      </c>
    </row>
    <row r="133" spans="1:13" x14ac:dyDescent="0.2">
      <c r="A133" s="4"/>
      <c r="B133" s="5"/>
      <c r="C133" s="5"/>
      <c r="D133" s="5"/>
      <c r="E133" s="5"/>
      <c r="F133" s="5"/>
      <c r="G133" s="5"/>
      <c r="H133" s="5"/>
      <c r="I133" s="3">
        <v>132</v>
      </c>
      <c r="J133" s="39">
        <f t="shared" si="10"/>
        <v>388.81284616336848</v>
      </c>
      <c r="K133" s="39">
        <f t="shared" si="12"/>
        <v>2642.8525657136947</v>
      </c>
      <c r="L133" s="39">
        <f t="shared" si="9"/>
        <v>2254.0397195503265</v>
      </c>
      <c r="M133" s="3">
        <f t="shared" si="11"/>
        <v>1911.38302409325</v>
      </c>
    </row>
    <row r="134" spans="1:13" x14ac:dyDescent="0.2">
      <c r="A134" s="4"/>
      <c r="B134" s="5"/>
      <c r="C134" s="5"/>
      <c r="D134" s="5"/>
      <c r="E134" s="5"/>
      <c r="F134" s="5"/>
      <c r="G134" s="5"/>
      <c r="H134" s="5"/>
      <c r="I134" s="3">
        <v>133</v>
      </c>
      <c r="J134" s="39">
        <f t="shared" si="10"/>
        <v>385.32540241916547</v>
      </c>
      <c r="K134" s="39">
        <f t="shared" si="12"/>
        <v>2621.7298172352835</v>
      </c>
      <c r="L134" s="39">
        <f t="shared" si="9"/>
        <v>2236.4044148161179</v>
      </c>
      <c r="M134" s="3">
        <f t="shared" si="11"/>
        <v>1894.0610431258781</v>
      </c>
    </row>
    <row r="135" spans="1:13" x14ac:dyDescent="0.2">
      <c r="A135" s="4"/>
      <c r="B135" s="5"/>
      <c r="C135" s="5"/>
      <c r="D135" s="5"/>
      <c r="E135" s="5"/>
      <c r="F135" s="5"/>
      <c r="G135" s="5"/>
      <c r="H135" s="5"/>
      <c r="I135" s="3">
        <v>134</v>
      </c>
      <c r="J135" s="39">
        <f t="shared" si="10"/>
        <v>381.83650557340229</v>
      </c>
      <c r="K135" s="39">
        <f t="shared" si="12"/>
        <v>2600.5542618856757</v>
      </c>
      <c r="L135" s="39">
        <f t="shared" si="9"/>
        <v>2218.7177563122732</v>
      </c>
      <c r="M135" s="3">
        <f t="shared" si="11"/>
        <v>1876.7358956027044</v>
      </c>
    </row>
    <row r="136" spans="1:13" x14ac:dyDescent="0.2">
      <c r="A136" s="4"/>
      <c r="B136" s="5"/>
      <c r="C136" s="5"/>
      <c r="D136" s="5"/>
      <c r="E136" s="5"/>
      <c r="F136" s="5"/>
      <c r="G136" s="5"/>
      <c r="H136" s="5"/>
      <c r="I136" s="3">
        <v>135</v>
      </c>
      <c r="J136" s="39">
        <f t="shared" si="10"/>
        <v>378.34615502062013</v>
      </c>
      <c r="K136" s="39">
        <f t="shared" si="12"/>
        <v>2579.3257676476946</v>
      </c>
      <c r="L136" s="39">
        <f t="shared" si="9"/>
        <v>2200.9796126270744</v>
      </c>
      <c r="M136" s="3">
        <f t="shared" si="11"/>
        <v>1859.4075596406449</v>
      </c>
    </row>
    <row r="137" spans="1:13" x14ac:dyDescent="0.2">
      <c r="A137" s="4"/>
      <c r="B137" s="5"/>
      <c r="C137" s="5"/>
      <c r="D137" s="5"/>
      <c r="E137" s="5"/>
      <c r="F137" s="5"/>
      <c r="G137" s="5"/>
      <c r="H137" s="5"/>
      <c r="I137" s="3">
        <v>136</v>
      </c>
      <c r="J137" s="39">
        <f t="shared" si="10"/>
        <v>374.85435015510762</v>
      </c>
      <c r="K137" s="39">
        <f t="shared" si="12"/>
        <v>2558.0442021741187</v>
      </c>
      <c r="L137" s="39">
        <f t="shared" si="9"/>
        <v>2183.1898520190111</v>
      </c>
      <c r="M137" s="3">
        <f t="shared" si="11"/>
        <v>1842.0760133474209</v>
      </c>
    </row>
    <row r="138" spans="1:13" x14ac:dyDescent="0.2">
      <c r="A138" s="4"/>
      <c r="B138" s="5"/>
      <c r="C138" s="5"/>
      <c r="D138" s="5"/>
      <c r="E138" s="5"/>
      <c r="F138" s="5"/>
      <c r="G138" s="5"/>
      <c r="H138" s="5"/>
      <c r="I138" s="3">
        <v>137</v>
      </c>
      <c r="J138" s="39">
        <f t="shared" si="10"/>
        <v>371.36109037090102</v>
      </c>
      <c r="K138" s="39">
        <f t="shared" si="12"/>
        <v>2536.7094327868576</v>
      </c>
      <c r="L138" s="39">
        <f t="shared" si="9"/>
        <v>2165.3483424159567</v>
      </c>
      <c r="M138" s="3">
        <f t="shared" si="11"/>
        <v>1824.74123482153</v>
      </c>
    </row>
    <row r="139" spans="1:13" x14ac:dyDescent="0.2">
      <c r="A139" s="4"/>
      <c r="B139" s="5"/>
      <c r="C139" s="5"/>
      <c r="D139" s="5"/>
      <c r="E139" s="5"/>
      <c r="F139" s="5"/>
      <c r="G139" s="5"/>
      <c r="H139" s="5"/>
      <c r="I139" s="3">
        <v>138</v>
      </c>
      <c r="J139" s="39">
        <f t="shared" si="10"/>
        <v>367.86637506178448</v>
      </c>
      <c r="K139" s="39">
        <f t="shared" si="12"/>
        <v>2515.3213264761293</v>
      </c>
      <c r="L139" s="39">
        <f t="shared" si="9"/>
        <v>2147.454951414345</v>
      </c>
      <c r="M139" s="3">
        <f t="shared" si="11"/>
        <v>1807.4032021522182</v>
      </c>
    </row>
    <row r="140" spans="1:13" x14ac:dyDescent="0.2">
      <c r="A140" s="4"/>
      <c r="B140" s="5"/>
      <c r="C140" s="5"/>
      <c r="D140" s="5"/>
      <c r="E140" s="5"/>
      <c r="F140" s="5"/>
      <c r="G140" s="5"/>
      <c r="H140" s="5"/>
      <c r="I140" s="3">
        <v>139</v>
      </c>
      <c r="J140" s="39">
        <f t="shared" si="10"/>
        <v>364.37020362128902</v>
      </c>
      <c r="K140" s="39">
        <f t="shared" si="12"/>
        <v>2493.8797498996241</v>
      </c>
      <c r="L140" s="39">
        <f t="shared" si="9"/>
        <v>2129.5095462783352</v>
      </c>
      <c r="M140" s="3">
        <f t="shared" si="11"/>
        <v>1790.0618934194463</v>
      </c>
    </row>
    <row r="141" spans="1:13" x14ac:dyDescent="0.2">
      <c r="A141" s="4"/>
      <c r="B141" s="5"/>
      <c r="C141" s="5"/>
      <c r="D141" s="5"/>
      <c r="E141" s="5"/>
      <c r="F141" s="5"/>
      <c r="G141" s="5"/>
      <c r="H141" s="5"/>
      <c r="I141" s="3">
        <v>140</v>
      </c>
      <c r="J141" s="39">
        <f t="shared" si="10"/>
        <v>360.8725754426934</v>
      </c>
      <c r="K141" s="39">
        <f t="shared" si="12"/>
        <v>2472.3845693816775</v>
      </c>
      <c r="L141" s="39">
        <f t="shared" si="9"/>
        <v>2111.5119939389842</v>
      </c>
      <c r="M141" s="3">
        <f t="shared" si="11"/>
        <v>1772.7172866938613</v>
      </c>
    </row>
    <row r="142" spans="1:13" x14ac:dyDescent="0.2">
      <c r="A142" s="4"/>
      <c r="B142" s="5"/>
      <c r="C142" s="5"/>
      <c r="D142" s="5"/>
      <c r="E142" s="5"/>
      <c r="F142" s="5"/>
      <c r="G142" s="5"/>
      <c r="H142" s="5"/>
      <c r="I142" s="3">
        <v>141</v>
      </c>
      <c r="J142" s="39">
        <f t="shared" si="10"/>
        <v>357.37348991902348</v>
      </c>
      <c r="K142" s="39">
        <f t="shared" si="12"/>
        <v>2450.835650912436</v>
      </c>
      <c r="L142" s="39">
        <f t="shared" si="9"/>
        <v>2093.4621609934125</v>
      </c>
      <c r="M142" s="3">
        <f t="shared" si="11"/>
        <v>1755.3693600367617</v>
      </c>
    </row>
    <row r="143" spans="1:13" x14ac:dyDescent="0.2">
      <c r="A143" s="4"/>
      <c r="B143" s="5"/>
      <c r="C143" s="5"/>
      <c r="D143" s="5"/>
      <c r="E143" s="5"/>
      <c r="F143" s="5"/>
      <c r="G143" s="5"/>
      <c r="H143" s="5"/>
      <c r="I143" s="3">
        <v>142</v>
      </c>
      <c r="J143" s="39">
        <f t="shared" si="10"/>
        <v>353.87294644305189</v>
      </c>
      <c r="K143" s="39">
        <f t="shared" si="12"/>
        <v>2429.2328601470217</v>
      </c>
      <c r="L143" s="39">
        <f t="shared" si="9"/>
        <v>2075.3599137039701</v>
      </c>
      <c r="M143" s="3">
        <f t="shared" si="11"/>
        <v>1738.0180915000731</v>
      </c>
    </row>
    <row r="144" spans="1:13" x14ac:dyDescent="0.2">
      <c r="A144" s="4"/>
      <c r="B144" s="5"/>
      <c r="C144" s="5"/>
      <c r="D144" s="5"/>
      <c r="E144" s="5"/>
      <c r="F144" s="5"/>
      <c r="G144" s="5"/>
      <c r="H144" s="5"/>
      <c r="I144" s="3">
        <v>143</v>
      </c>
      <c r="J144" s="39">
        <f t="shared" si="10"/>
        <v>350.37094440729868</v>
      </c>
      <c r="K144" s="39">
        <f t="shared" si="12"/>
        <v>2407.5760624046934</v>
      </c>
      <c r="L144" s="39">
        <f t="shared" si="9"/>
        <v>2057.2051179973946</v>
      </c>
      <c r="M144" s="3">
        <f t="shared" si="11"/>
        <v>1720.6634591263114</v>
      </c>
    </row>
    <row r="145" spans="1:13" x14ac:dyDescent="0.2">
      <c r="A145" s="4"/>
      <c r="B145" s="5"/>
      <c r="C145" s="5"/>
      <c r="D145" s="5"/>
      <c r="E145" s="5"/>
      <c r="F145" s="5"/>
      <c r="G145" s="5"/>
      <c r="H145" s="5"/>
      <c r="I145" s="3">
        <v>144</v>
      </c>
      <c r="J145" s="39">
        <f t="shared" si="10"/>
        <v>346.86748320403058</v>
      </c>
      <c r="K145" s="39">
        <f t="shared" si="12"/>
        <v>2385.8651226680099</v>
      </c>
      <c r="L145" s="39">
        <f t="shared" si="9"/>
        <v>2038.9976394639793</v>
      </c>
      <c r="M145" s="3">
        <f t="shared" si="11"/>
        <v>1703.3054409485594</v>
      </c>
    </row>
    <row r="146" spans="1:13" x14ac:dyDescent="0.2">
      <c r="A146" s="4"/>
      <c r="B146" s="5"/>
      <c r="C146" s="5"/>
      <c r="D146" s="5"/>
      <c r="E146" s="5"/>
      <c r="F146" s="5"/>
      <c r="G146" s="5"/>
      <c r="H146" s="5"/>
      <c r="I146" s="3">
        <v>145</v>
      </c>
      <c r="J146" s="39">
        <f t="shared" si="10"/>
        <v>343.36256222526112</v>
      </c>
      <c r="K146" s="39">
        <f t="shared" si="12"/>
        <v>2364.0999055819843</v>
      </c>
      <c r="L146" s="39">
        <f t="shared" si="9"/>
        <v>2020.7373433567232</v>
      </c>
      <c r="M146" s="3">
        <f t="shared" si="11"/>
        <v>1685.9440149904258</v>
      </c>
    </row>
    <row r="147" spans="1:13" x14ac:dyDescent="0.2">
      <c r="A147" s="4"/>
      <c r="B147" s="5"/>
      <c r="C147" s="5"/>
      <c r="D147" s="5"/>
      <c r="E147" s="5"/>
      <c r="F147" s="5"/>
      <c r="G147" s="5"/>
      <c r="H147" s="5"/>
      <c r="I147" s="3">
        <v>146</v>
      </c>
      <c r="J147" s="39">
        <f t="shared" si="10"/>
        <v>339.85618086275048</v>
      </c>
      <c r="K147" s="39">
        <f t="shared" si="12"/>
        <v>2342.2802754532436</v>
      </c>
      <c r="L147" s="39">
        <f t="shared" si="9"/>
        <v>2002.424094590493</v>
      </c>
      <c r="M147" s="3">
        <f t="shared" si="11"/>
        <v>1668.5791592660232</v>
      </c>
    </row>
    <row r="148" spans="1:13" x14ac:dyDescent="0.2">
      <c r="A148" s="4"/>
      <c r="B148" s="5"/>
      <c r="C148" s="5"/>
      <c r="D148" s="5"/>
      <c r="E148" s="5"/>
      <c r="F148" s="5"/>
      <c r="G148" s="5"/>
      <c r="H148" s="5"/>
      <c r="I148" s="3">
        <v>147</v>
      </c>
      <c r="J148" s="39">
        <f t="shared" si="10"/>
        <v>336.34833850800555</v>
      </c>
      <c r="K148" s="39">
        <f t="shared" si="12"/>
        <v>2320.4060962491808</v>
      </c>
      <c r="L148" s="39">
        <f t="shared" si="9"/>
        <v>1984.0577577411752</v>
      </c>
      <c r="M148" s="3">
        <f t="shared" si="11"/>
        <v>1651.2108517799359</v>
      </c>
    </row>
    <row r="149" spans="1:13" x14ac:dyDescent="0.2">
      <c r="A149" s="4"/>
      <c r="B149" s="5"/>
      <c r="C149" s="5"/>
      <c r="D149" s="5"/>
      <c r="E149" s="5"/>
      <c r="F149" s="5"/>
      <c r="G149" s="5"/>
      <c r="H149" s="5"/>
      <c r="I149" s="3">
        <v>148</v>
      </c>
      <c r="J149" s="39">
        <f t="shared" si="10"/>
        <v>332.83903455227943</v>
      </c>
      <c r="K149" s="39">
        <f t="shared" si="12"/>
        <v>2298.4772315971086</v>
      </c>
      <c r="L149" s="39">
        <f t="shared" si="9"/>
        <v>1965.6381970448292</v>
      </c>
      <c r="M149" s="3">
        <f t="shared" si="11"/>
        <v>1633.8390705271865</v>
      </c>
    </row>
    <row r="150" spans="1:13" x14ac:dyDescent="0.2">
      <c r="A150" s="4"/>
      <c r="B150" s="5"/>
      <c r="C150" s="5"/>
      <c r="D150" s="5"/>
      <c r="E150" s="5"/>
      <c r="F150" s="5"/>
      <c r="G150" s="5"/>
      <c r="H150" s="5"/>
      <c r="I150" s="3">
        <v>149</v>
      </c>
      <c r="J150" s="39">
        <f t="shared" si="10"/>
        <v>329.32826838657172</v>
      </c>
      <c r="K150" s="39">
        <f t="shared" si="12"/>
        <v>2276.4935447834055</v>
      </c>
      <c r="L150" s="39">
        <f t="shared" si="9"/>
        <v>1947.1652763968336</v>
      </c>
      <c r="M150" s="3">
        <f t="shared" si="11"/>
        <v>1616.4637934932043</v>
      </c>
    </row>
    <row r="151" spans="1:13" x14ac:dyDescent="0.2">
      <c r="A151" s="4"/>
      <c r="B151" s="5"/>
      <c r="C151" s="5"/>
      <c r="D151" s="5"/>
      <c r="E151" s="5"/>
      <c r="F151" s="5"/>
      <c r="G151" s="5"/>
      <c r="H151" s="5"/>
      <c r="I151" s="3">
        <v>150</v>
      </c>
      <c r="J151" s="39">
        <f t="shared" si="10"/>
        <v>325.81603940162836</v>
      </c>
      <c r="K151" s="39">
        <f t="shared" si="12"/>
        <v>2254.4548987526682</v>
      </c>
      <c r="L151" s="39">
        <f t="shared" si="9"/>
        <v>1928.6388593510399</v>
      </c>
      <c r="M151" s="3">
        <f t="shared" si="11"/>
        <v>1599.0849986537992</v>
      </c>
    </row>
    <row r="152" spans="1:13" x14ac:dyDescent="0.2">
      <c r="A152" s="4"/>
      <c r="B152" s="5"/>
      <c r="C152" s="5"/>
      <c r="D152" s="5"/>
      <c r="E152" s="5"/>
      <c r="F152" s="5"/>
      <c r="G152" s="5"/>
      <c r="H152" s="5"/>
      <c r="I152" s="3">
        <v>151</v>
      </c>
      <c r="J152" s="39">
        <f t="shared" si="10"/>
        <v>322.30234698794118</v>
      </c>
      <c r="K152" s="39">
        <f t="shared" si="12"/>
        <v>2232.3611561068547</v>
      </c>
      <c r="L152" s="39">
        <f t="shared" si="9"/>
        <v>1910.0588091189134</v>
      </c>
      <c r="M152" s="3">
        <f t="shared" si="11"/>
        <v>1581.7026639751284</v>
      </c>
    </row>
    <row r="153" spans="1:13" x14ac:dyDescent="0.2">
      <c r="A153" s="4"/>
      <c r="B153" s="5"/>
      <c r="C153" s="5"/>
      <c r="D153" s="5"/>
      <c r="E153" s="5"/>
      <c r="F153" s="5"/>
      <c r="G153" s="5"/>
      <c r="H153" s="5"/>
      <c r="I153" s="3">
        <v>152</v>
      </c>
      <c r="J153" s="39">
        <f t="shared" si="10"/>
        <v>318.78719053574832</v>
      </c>
      <c r="K153" s="39">
        <f t="shared" si="12"/>
        <v>2210.212179104426</v>
      </c>
      <c r="L153" s="39">
        <f t="shared" si="9"/>
        <v>1891.4249885686777</v>
      </c>
      <c r="M153" s="3">
        <f t="shared" si="11"/>
        <v>1564.3167674136641</v>
      </c>
    </row>
    <row r="154" spans="1:13" x14ac:dyDescent="0.2">
      <c r="A154" s="4"/>
      <c r="B154" s="5"/>
      <c r="C154" s="5"/>
      <c r="D154" s="5"/>
      <c r="E154" s="5"/>
      <c r="F154" s="5"/>
      <c r="G154" s="5"/>
      <c r="H154" s="5"/>
      <c r="I154" s="3">
        <v>153</v>
      </c>
      <c r="J154" s="39">
        <f t="shared" si="10"/>
        <v>315.27056943503385</v>
      </c>
      <c r="K154" s="39">
        <f t="shared" si="12"/>
        <v>2188.0078296594911</v>
      </c>
      <c r="L154" s="39">
        <f t="shared" si="9"/>
        <v>1872.7372602244573</v>
      </c>
      <c r="M154" s="3">
        <f t="shared" si="11"/>
        <v>1546.9272869161637</v>
      </c>
    </row>
    <row r="155" spans="1:13" x14ac:dyDescent="0.2">
      <c r="A155" s="4"/>
      <c r="B155" s="5"/>
      <c r="C155" s="5"/>
      <c r="D155" s="5"/>
      <c r="E155" s="5"/>
      <c r="F155" s="5"/>
      <c r="G155" s="5"/>
      <c r="H155" s="5"/>
      <c r="I155" s="3">
        <v>154</v>
      </c>
      <c r="J155" s="39">
        <f t="shared" si="10"/>
        <v>311.75248307552727</v>
      </c>
      <c r="K155" s="39">
        <f t="shared" si="12"/>
        <v>2165.7479693409446</v>
      </c>
      <c r="L155" s="39">
        <f t="shared" si="9"/>
        <v>1853.9954862654172</v>
      </c>
      <c r="M155" s="3">
        <f t="shared" si="11"/>
        <v>1529.5342004196407</v>
      </c>
    </row>
    <row r="156" spans="1:13" x14ac:dyDescent="0.2">
      <c r="A156" s="4"/>
      <c r="B156" s="5"/>
      <c r="C156" s="5"/>
      <c r="D156" s="5"/>
      <c r="E156" s="5"/>
      <c r="F156" s="5"/>
      <c r="G156" s="5"/>
      <c r="H156" s="5"/>
      <c r="I156" s="3">
        <v>155</v>
      </c>
      <c r="J156" s="39">
        <f t="shared" si="10"/>
        <v>308.23293084670428</v>
      </c>
      <c r="K156" s="39">
        <f t="shared" si="12"/>
        <v>2143.4324593716015</v>
      </c>
      <c r="L156" s="39">
        <f t="shared" si="9"/>
        <v>1835.1995285248972</v>
      </c>
      <c r="M156" s="3">
        <f t="shared" si="11"/>
        <v>1512.1374858513304</v>
      </c>
    </row>
    <row r="157" spans="1:13" x14ac:dyDescent="0.2">
      <c r="A157" s="4"/>
      <c r="B157" s="5"/>
      <c r="C157" s="5"/>
      <c r="D157" s="5"/>
      <c r="E157" s="5"/>
      <c r="F157" s="5"/>
      <c r="G157" s="5"/>
      <c r="H157" s="5"/>
      <c r="I157" s="3">
        <v>156</v>
      </c>
      <c r="J157" s="39">
        <f t="shared" si="10"/>
        <v>304.71191213778593</v>
      </c>
      <c r="K157" s="39">
        <f t="shared" si="12"/>
        <v>2121.0611606273346</v>
      </c>
      <c r="L157" s="39">
        <f t="shared" si="9"/>
        <v>1816.3492484895487</v>
      </c>
      <c r="M157" s="3">
        <f t="shared" si="11"/>
        <v>1494.7371211286636</v>
      </c>
    </row>
    <row r="158" spans="1:13" x14ac:dyDescent="0.2">
      <c r="A158" s="4"/>
      <c r="B158" s="5"/>
      <c r="C158" s="5"/>
      <c r="D158" s="5"/>
      <c r="E158" s="5"/>
      <c r="F158" s="5"/>
      <c r="G158" s="5"/>
      <c r="H158" s="5"/>
      <c r="I158" s="3">
        <v>157</v>
      </c>
      <c r="J158" s="39">
        <f t="shared" si="10"/>
        <v>301.18942633773884</v>
      </c>
      <c r="K158" s="39">
        <f t="shared" si="12"/>
        <v>2098.6339336362075</v>
      </c>
      <c r="L158" s="39">
        <f t="shared" si="9"/>
        <v>1797.4445072984686</v>
      </c>
      <c r="M158" s="3">
        <f t="shared" si="11"/>
        <v>1477.3330841592306</v>
      </c>
    </row>
    <row r="159" spans="1:13" x14ac:dyDescent="0.2">
      <c r="A159" s="4"/>
      <c r="B159" s="5"/>
      <c r="C159" s="5"/>
      <c r="D159" s="5"/>
      <c r="E159" s="5"/>
      <c r="F159" s="5"/>
      <c r="G159" s="5"/>
      <c r="H159" s="5"/>
      <c r="I159" s="3">
        <v>158</v>
      </c>
      <c r="J159" s="39">
        <f t="shared" si="10"/>
        <v>297.66547283527512</v>
      </c>
      <c r="K159" s="39">
        <f t="shared" si="12"/>
        <v>2076.1506385776024</v>
      </c>
      <c r="L159" s="39">
        <f t="shared" si="9"/>
        <v>1778.4851657423274</v>
      </c>
      <c r="M159" s="3">
        <f t="shared" si="11"/>
        <v>1459.925352840753</v>
      </c>
    </row>
    <row r="160" spans="1:13" x14ac:dyDescent="0.2">
      <c r="A160" s="4"/>
      <c r="B160" s="5"/>
      <c r="C160" s="5"/>
      <c r="D160" s="5"/>
      <c r="E160" s="5"/>
      <c r="F160" s="5"/>
      <c r="G160" s="5"/>
      <c r="H160" s="5"/>
      <c r="I160" s="3">
        <v>159</v>
      </c>
      <c r="J160" s="39">
        <f t="shared" si="10"/>
        <v>294.14005101885209</v>
      </c>
      <c r="K160" s="39">
        <f t="shared" si="12"/>
        <v>2053.6111352813514</v>
      </c>
      <c r="L160" s="39">
        <f t="shared" si="9"/>
        <v>1759.4710842624993</v>
      </c>
      <c r="M160" s="3">
        <f t="shared" si="11"/>
        <v>1442.5139050610546</v>
      </c>
    </row>
    <row r="161" spans="1:13" x14ac:dyDescent="0.2">
      <c r="A161" s="4"/>
      <c r="B161" s="5"/>
      <c r="C161" s="5"/>
      <c r="D161" s="5"/>
      <c r="E161" s="5"/>
      <c r="F161" s="5"/>
      <c r="G161" s="5"/>
      <c r="H161" s="5"/>
      <c r="I161" s="3">
        <v>160</v>
      </c>
      <c r="J161" s="39">
        <f t="shared" si="10"/>
        <v>290.61316027667203</v>
      </c>
      <c r="K161" s="39">
        <f t="shared" si="12"/>
        <v>2031.0152832268586</v>
      </c>
      <c r="L161" s="39">
        <f t="shared" si="9"/>
        <v>1740.4021229501866</v>
      </c>
      <c r="M161" s="3">
        <f t="shared" si="11"/>
        <v>1425.0987186980251</v>
      </c>
    </row>
    <row r="162" spans="1:13" x14ac:dyDescent="0.2">
      <c r="A162" s="4"/>
      <c r="B162" s="5"/>
      <c r="C162" s="5"/>
      <c r="D162" s="5"/>
      <c r="E162" s="5"/>
      <c r="F162" s="5"/>
      <c r="G162" s="5"/>
      <c r="H162" s="5"/>
      <c r="I162" s="3">
        <v>161</v>
      </c>
      <c r="J162" s="39">
        <f t="shared" si="10"/>
        <v>287.08479999668293</v>
      </c>
      <c r="K162" s="39">
        <f t="shared" si="12"/>
        <v>2008.3629415422299</v>
      </c>
      <c r="L162" s="39">
        <f t="shared" si="9"/>
        <v>1721.278141545547</v>
      </c>
      <c r="M162" s="3">
        <f t="shared" si="11"/>
        <v>1407.6797716195947</v>
      </c>
    </row>
    <row r="163" spans="1:13" x14ac:dyDescent="0.2">
      <c r="A163" s="4"/>
      <c r="B163" s="5"/>
      <c r="C163" s="5"/>
      <c r="D163" s="5"/>
      <c r="E163" s="5"/>
      <c r="F163" s="5"/>
      <c r="G163" s="5"/>
      <c r="H163" s="5"/>
      <c r="I163" s="3">
        <v>162</v>
      </c>
      <c r="J163" s="39">
        <f t="shared" si="10"/>
        <v>283.55496956657703</v>
      </c>
      <c r="K163" s="39">
        <f t="shared" si="12"/>
        <v>1985.6539690033903</v>
      </c>
      <c r="L163" s="39">
        <f t="shared" si="9"/>
        <v>1702.0989994368133</v>
      </c>
      <c r="M163" s="3">
        <f t="shared" si="11"/>
        <v>1390.2570416836998</v>
      </c>
    </row>
    <row r="164" spans="1:13" x14ac:dyDescent="0.2">
      <c r="A164" s="4"/>
      <c r="B164" s="5"/>
      <c r="C164" s="5"/>
      <c r="D164" s="5"/>
      <c r="E164" s="5"/>
      <c r="F164" s="5"/>
      <c r="G164" s="5"/>
      <c r="H164" s="5"/>
      <c r="I164" s="3">
        <v>163</v>
      </c>
      <c r="J164" s="39">
        <f t="shared" si="10"/>
        <v>280.02366837379202</v>
      </c>
      <c r="K164" s="39">
        <f t="shared" si="12"/>
        <v>1962.888224033203</v>
      </c>
      <c r="L164" s="39">
        <f t="shared" si="9"/>
        <v>1682.8645556594111</v>
      </c>
      <c r="M164" s="3">
        <f t="shared" si="11"/>
        <v>1372.8305067382521</v>
      </c>
    </row>
    <row r="165" spans="1:13" x14ac:dyDescent="0.2">
      <c r="A165" s="4"/>
      <c r="B165" s="5"/>
      <c r="C165" s="5"/>
      <c r="D165" s="5"/>
      <c r="E165" s="5"/>
      <c r="F165" s="5"/>
      <c r="G165" s="5"/>
      <c r="H165" s="5"/>
      <c r="I165" s="3">
        <v>164</v>
      </c>
      <c r="J165" s="39">
        <f t="shared" si="10"/>
        <v>276.49089580550987</v>
      </c>
      <c r="K165" s="39">
        <f t="shared" si="12"/>
        <v>1940.0655647005904</v>
      </c>
      <c r="L165" s="39">
        <f t="shared" si="9"/>
        <v>1663.5746688950805</v>
      </c>
      <c r="M165" s="3">
        <f t="shared" si="11"/>
        <v>1355.40014462111</v>
      </c>
    </row>
    <row r="166" spans="1:13" x14ac:dyDescent="0.2">
      <c r="A166" s="4"/>
      <c r="B166" s="5"/>
      <c r="C166" s="5"/>
      <c r="D166" s="5"/>
      <c r="E166" s="5"/>
      <c r="F166" s="5"/>
      <c r="G166" s="5"/>
      <c r="H166" s="5"/>
      <c r="I166" s="3">
        <v>165</v>
      </c>
      <c r="J166" s="39">
        <f t="shared" si="10"/>
        <v>272.95665124865781</v>
      </c>
      <c r="K166" s="39">
        <f t="shared" si="12"/>
        <v>1917.1858487196462</v>
      </c>
      <c r="L166" s="39">
        <f t="shared" si="9"/>
        <v>1644.2291974709883</v>
      </c>
      <c r="M166" s="3">
        <f t="shared" si="11"/>
        <v>1337.9659331600435</v>
      </c>
    </row>
    <row r="167" spans="1:13" x14ac:dyDescent="0.2">
      <c r="A167" s="4"/>
      <c r="B167" s="5"/>
      <c r="C167" s="5"/>
      <c r="D167" s="5"/>
      <c r="E167" s="5"/>
      <c r="F167" s="5"/>
      <c r="G167" s="5"/>
      <c r="H167" s="5"/>
      <c r="I167" s="3">
        <v>166</v>
      </c>
      <c r="J167" s="39">
        <f t="shared" si="10"/>
        <v>269.42093408990689</v>
      </c>
      <c r="K167" s="39">
        <f t="shared" si="12"/>
        <v>1894.2489334487495</v>
      </c>
      <c r="L167" s="39">
        <f t="shared" si="9"/>
        <v>1624.8279993588426</v>
      </c>
      <c r="M167" s="3">
        <f t="shared" si="11"/>
        <v>1320.5278501727078</v>
      </c>
    </row>
    <row r="168" spans="1:13" x14ac:dyDescent="0.2">
      <c r="A168" s="4"/>
      <c r="B168" s="5"/>
      <c r="C168" s="5"/>
      <c r="D168" s="5"/>
      <c r="E168" s="5"/>
      <c r="F168" s="5"/>
      <c r="G168" s="5"/>
      <c r="H168" s="5"/>
      <c r="I168" s="3">
        <v>167</v>
      </c>
      <c r="J168" s="39">
        <f t="shared" si="10"/>
        <v>265.88374371567323</v>
      </c>
      <c r="K168" s="39">
        <f t="shared" si="12"/>
        <v>1871.2546758896758</v>
      </c>
      <c r="L168" s="39">
        <f t="shared" si="9"/>
        <v>1605.3709321740025</v>
      </c>
      <c r="M168" s="3">
        <f t="shared" si="11"/>
        <v>1303.0858734666085</v>
      </c>
    </row>
    <row r="169" spans="1:13" x14ac:dyDescent="0.2">
      <c r="A169" s="4"/>
      <c r="B169" s="5"/>
      <c r="C169" s="5"/>
      <c r="D169" s="5"/>
      <c r="E169" s="5"/>
      <c r="F169" s="5"/>
      <c r="G169" s="5"/>
      <c r="H169" s="5"/>
      <c r="I169" s="3">
        <v>168</v>
      </c>
      <c r="J169" s="39">
        <f t="shared" si="10"/>
        <v>262.34507951211691</v>
      </c>
      <c r="K169" s="39">
        <f t="shared" si="12"/>
        <v>1848.2029326867046</v>
      </c>
      <c r="L169" s="39">
        <f t="shared" si="9"/>
        <v>1585.8578531745877</v>
      </c>
      <c r="M169" s="3">
        <f t="shared" si="11"/>
        <v>1285.6399808390729</v>
      </c>
    </row>
    <row r="170" spans="1:13" x14ac:dyDescent="0.2">
      <c r="A170" s="4"/>
      <c r="B170" s="5"/>
      <c r="C170" s="5"/>
      <c r="D170" s="5"/>
      <c r="E170" s="5"/>
      <c r="F170" s="5"/>
      <c r="G170" s="5"/>
      <c r="H170" s="5"/>
      <c r="I170" s="3">
        <v>169</v>
      </c>
      <c r="J170" s="39">
        <f t="shared" si="10"/>
        <v>258.8049408651425</v>
      </c>
      <c r="K170" s="39">
        <f t="shared" si="12"/>
        <v>1825.0935601257256</v>
      </c>
      <c r="L170" s="39">
        <f t="shared" si="9"/>
        <v>1566.2886192605831</v>
      </c>
      <c r="M170" s="3">
        <f t="shared" si="11"/>
        <v>1268.1901500772151</v>
      </c>
    </row>
    <row r="171" spans="1:13" x14ac:dyDescent="0.2">
      <c r="A171" s="4"/>
      <c r="B171" s="5"/>
      <c r="C171" s="5"/>
      <c r="D171" s="5"/>
      <c r="E171" s="5"/>
      <c r="F171" s="5"/>
      <c r="G171" s="5"/>
      <c r="H171" s="5"/>
      <c r="I171" s="3">
        <v>170</v>
      </c>
      <c r="J171" s="39">
        <f t="shared" si="10"/>
        <v>255.26332716039849</v>
      </c>
      <c r="K171" s="39">
        <f t="shared" si="12"/>
        <v>1801.9264141333445</v>
      </c>
      <c r="L171" s="39">
        <f t="shared" si="9"/>
        <v>1546.6630869729461</v>
      </c>
      <c r="M171" s="3">
        <f t="shared" si="11"/>
        <v>1250.7363589579111</v>
      </c>
    </row>
    <row r="172" spans="1:13" x14ac:dyDescent="0.2">
      <c r="A172" s="4"/>
      <c r="B172" s="5"/>
      <c r="C172" s="5"/>
      <c r="D172" s="5"/>
      <c r="E172" s="5"/>
      <c r="F172" s="5"/>
      <c r="G172" s="5"/>
      <c r="H172" s="5"/>
      <c r="I172" s="3">
        <v>171</v>
      </c>
      <c r="J172" s="39">
        <f t="shared" si="10"/>
        <v>251.72023778327758</v>
      </c>
      <c r="K172" s="39">
        <f t="shared" si="12"/>
        <v>1778.7013502759823</v>
      </c>
      <c r="L172" s="39">
        <f t="shared" ref="L172:L235" si="13">K172-J172</f>
        <v>1526.9811124927048</v>
      </c>
      <c r="M172" s="3">
        <f t="shared" si="11"/>
        <v>1233.2785852477609</v>
      </c>
    </row>
    <row r="173" spans="1:13" x14ac:dyDescent="0.2">
      <c r="A173" s="4"/>
      <c r="B173" s="5"/>
      <c r="C173" s="5"/>
      <c r="D173" s="5"/>
      <c r="E173" s="5"/>
      <c r="F173" s="5"/>
      <c r="G173" s="5"/>
      <c r="H173" s="5"/>
      <c r="I173" s="3">
        <v>172</v>
      </c>
      <c r="J173" s="39">
        <f t="shared" si="10"/>
        <v>248.17567211891608</v>
      </c>
      <c r="K173" s="39">
        <f t="shared" si="12"/>
        <v>1755.4182237589766</v>
      </c>
      <c r="L173" s="39">
        <f t="shared" si="13"/>
        <v>1507.2425516400606</v>
      </c>
      <c r="M173" s="3">
        <f t="shared" si="11"/>
        <v>1215.8168067030631</v>
      </c>
    </row>
    <row r="174" spans="1:13" x14ac:dyDescent="0.2">
      <c r="A174" s="4"/>
      <c r="B174" s="5"/>
      <c r="C174" s="5"/>
      <c r="D174" s="5"/>
      <c r="E174" s="5"/>
      <c r="F174" s="5"/>
      <c r="G174" s="5"/>
      <c r="H174" s="5"/>
      <c r="I174" s="3">
        <v>173</v>
      </c>
      <c r="J174" s="39">
        <f t="shared" si="10"/>
        <v>244.6296295521945</v>
      </c>
      <c r="K174" s="39">
        <f t="shared" si="12"/>
        <v>1732.0768894256785</v>
      </c>
      <c r="L174" s="39">
        <f t="shared" si="13"/>
        <v>1487.447259873484</v>
      </c>
      <c r="M174" s="3">
        <f t="shared" si="11"/>
        <v>1198.3510010697789</v>
      </c>
    </row>
    <row r="175" spans="1:13" x14ac:dyDescent="0.2">
      <c r="A175" s="4"/>
      <c r="B175" s="5"/>
      <c r="C175" s="5"/>
      <c r="D175" s="5"/>
      <c r="E175" s="5"/>
      <c r="F175" s="5"/>
      <c r="G175" s="5"/>
      <c r="H175" s="5"/>
      <c r="I175" s="3">
        <v>174</v>
      </c>
      <c r="J175" s="39">
        <f t="shared" si="10"/>
        <v>241.08210946773676</v>
      </c>
      <c r="K175" s="39">
        <f t="shared" si="12"/>
        <v>1708.6772017565472</v>
      </c>
      <c r="L175" s="39">
        <f t="shared" si="13"/>
        <v>1467.5950922888105</v>
      </c>
      <c r="M175" s="3">
        <f t="shared" si="11"/>
        <v>1180.8811460835043</v>
      </c>
    </row>
    <row r="176" spans="1:13" x14ac:dyDescent="0.2">
      <c r="A176" s="4"/>
      <c r="B176" s="5"/>
      <c r="C176" s="5"/>
      <c r="D176" s="5"/>
      <c r="E176" s="5"/>
      <c r="F176" s="5"/>
      <c r="G176" s="5"/>
      <c r="H176" s="5"/>
      <c r="I176" s="3">
        <v>175</v>
      </c>
      <c r="J176" s="39">
        <f t="shared" si="10"/>
        <v>237.53311124991049</v>
      </c>
      <c r="K176" s="39">
        <f t="shared" si="12"/>
        <v>1685.2190148682428</v>
      </c>
      <c r="L176" s="39">
        <f t="shared" si="13"/>
        <v>1447.6859036183323</v>
      </c>
      <c r="M176" s="3">
        <f t="shared" si="11"/>
        <v>1163.4072194694365</v>
      </c>
    </row>
    <row r="177" spans="1:13" x14ac:dyDescent="0.2">
      <c r="A177" s="4"/>
      <c r="B177" s="5"/>
      <c r="C177" s="5"/>
      <c r="D177" s="5"/>
      <c r="E177" s="5"/>
      <c r="F177" s="5"/>
      <c r="G177" s="5"/>
      <c r="H177" s="5"/>
      <c r="I177" s="3">
        <v>176</v>
      </c>
      <c r="J177" s="39">
        <f t="shared" si="10"/>
        <v>233.98263428282687</v>
      </c>
      <c r="K177" s="39">
        <f t="shared" si="12"/>
        <v>1661.7021825127179</v>
      </c>
      <c r="L177" s="39">
        <f t="shared" si="13"/>
        <v>1427.719548229891</v>
      </c>
      <c r="M177" s="3">
        <f t="shared" si="11"/>
        <v>1145.9291989423455</v>
      </c>
    </row>
    <row r="178" spans="1:13" x14ac:dyDescent="0.2">
      <c r="A178" s="4"/>
      <c r="B178" s="5"/>
      <c r="C178" s="5"/>
      <c r="D178" s="5"/>
      <c r="E178" s="5"/>
      <c r="F178" s="5"/>
      <c r="G178" s="5"/>
      <c r="H178" s="5"/>
      <c r="I178" s="3">
        <v>177</v>
      </c>
      <c r="J178" s="39">
        <f t="shared" si="10"/>
        <v>230.43067795034025</v>
      </c>
      <c r="K178" s="39">
        <f t="shared" si="12"/>
        <v>1638.126558076304</v>
      </c>
      <c r="L178" s="39">
        <f t="shared" si="13"/>
        <v>1407.6958801259639</v>
      </c>
      <c r="M178" s="3">
        <f t="shared" si="11"/>
        <v>1128.4470622065389</v>
      </c>
    </row>
    <row r="179" spans="1:13" x14ac:dyDescent="0.2">
      <c r="A179" s="4"/>
      <c r="B179" s="5"/>
      <c r="C179" s="5"/>
      <c r="D179" s="5"/>
      <c r="E179" s="5"/>
      <c r="F179" s="5"/>
      <c r="G179" s="5"/>
      <c r="H179" s="5"/>
      <c r="I179" s="3">
        <v>178</v>
      </c>
      <c r="J179" s="39">
        <f t="shared" si="10"/>
        <v>226.87724163604838</v>
      </c>
      <c r="K179" s="39">
        <f t="shared" si="12"/>
        <v>1614.4919945787988</v>
      </c>
      <c r="L179" s="39">
        <f t="shared" si="13"/>
        <v>1387.6147529427503</v>
      </c>
      <c r="M179" s="3">
        <f t="shared" si="11"/>
        <v>1110.9607869558329</v>
      </c>
    </row>
    <row r="180" spans="1:13" x14ac:dyDescent="0.2">
      <c r="A180" s="4"/>
      <c r="B180" s="5"/>
      <c r="C180" s="5"/>
      <c r="D180" s="5"/>
      <c r="E180" s="5"/>
      <c r="F180" s="5"/>
      <c r="G180" s="5"/>
      <c r="H180" s="5"/>
      <c r="I180" s="3">
        <v>179</v>
      </c>
      <c r="J180" s="39">
        <f t="shared" si="10"/>
        <v>223.32232472329233</v>
      </c>
      <c r="K180" s="39">
        <f t="shared" si="12"/>
        <v>1590.7983446725507</v>
      </c>
      <c r="L180" s="39">
        <f t="shared" si="13"/>
        <v>1367.4760199492584</v>
      </c>
      <c r="M180" s="3">
        <f t="shared" si="11"/>
        <v>1093.4703508735233</v>
      </c>
    </row>
    <row r="181" spans="1:13" x14ac:dyDescent="0.2">
      <c r="A181" s="4"/>
      <c r="B181" s="5"/>
      <c r="C181" s="5"/>
      <c r="D181" s="5"/>
      <c r="E181" s="5"/>
      <c r="F181" s="5"/>
      <c r="G181" s="5"/>
      <c r="H181" s="5"/>
      <c r="I181" s="3">
        <v>180</v>
      </c>
      <c r="J181" s="39">
        <f t="shared" si="10"/>
        <v>219.76592659515586</v>
      </c>
      <c r="K181" s="39">
        <f t="shared" si="12"/>
        <v>1567.045460641536</v>
      </c>
      <c r="L181" s="39">
        <f t="shared" si="13"/>
        <v>1347.2795340463801</v>
      </c>
      <c r="M181" s="3">
        <f t="shared" si="11"/>
        <v>1075.9757316323478</v>
      </c>
    </row>
    <row r="182" spans="1:13" x14ac:dyDescent="0.2">
      <c r="A182" s="4"/>
      <c r="B182" s="5"/>
      <c r="C182" s="5"/>
      <c r="D182" s="5"/>
      <c r="E182" s="5"/>
      <c r="F182" s="5"/>
      <c r="G182" s="5"/>
      <c r="H182" s="5"/>
      <c r="I182" s="3">
        <v>181</v>
      </c>
      <c r="J182" s="39">
        <f t="shared" si="10"/>
        <v>216.20804663446606</v>
      </c>
      <c r="K182" s="39">
        <f t="shared" si="12"/>
        <v>1543.2331944004447</v>
      </c>
      <c r="L182" s="39">
        <f t="shared" si="13"/>
        <v>1327.0251477659788</v>
      </c>
      <c r="M182" s="3">
        <f t="shared" si="11"/>
        <v>1058.4769068944618</v>
      </c>
    </row>
    <row r="183" spans="1:13" x14ac:dyDescent="0.2">
      <c r="A183" s="4"/>
      <c r="B183" s="5"/>
      <c r="C183" s="5"/>
      <c r="D183" s="5"/>
      <c r="E183" s="5"/>
      <c r="F183" s="5"/>
      <c r="G183" s="5"/>
      <c r="H183" s="5"/>
      <c r="I183" s="3">
        <v>182</v>
      </c>
      <c r="J183" s="39">
        <f t="shared" si="10"/>
        <v>212.64868422379263</v>
      </c>
      <c r="K183" s="39">
        <f t="shared" si="12"/>
        <v>1519.3613974937502</v>
      </c>
      <c r="L183" s="39">
        <f t="shared" si="13"/>
        <v>1306.7127132699577</v>
      </c>
      <c r="M183" s="3">
        <f t="shared" si="11"/>
        <v>1040.9738543114001</v>
      </c>
    </row>
    <row r="184" spans="1:13" x14ac:dyDescent="0.2">
      <c r="A184" s="4"/>
      <c r="B184" s="5"/>
      <c r="C184" s="5"/>
      <c r="D184" s="5"/>
      <c r="E184" s="5"/>
      <c r="F184" s="5"/>
      <c r="G184" s="5"/>
      <c r="H184" s="5"/>
      <c r="I184" s="3">
        <v>183</v>
      </c>
      <c r="J184" s="39">
        <f t="shared" si="10"/>
        <v>209.08783874544807</v>
      </c>
      <c r="K184" s="39">
        <f t="shared" si="12"/>
        <v>1495.4299210947888</v>
      </c>
      <c r="L184" s="39">
        <f t="shared" si="13"/>
        <v>1286.3420823493407</v>
      </c>
      <c r="M184" s="3">
        <f t="shared" si="11"/>
        <v>1023.4665515240528</v>
      </c>
    </row>
    <row r="185" spans="1:13" x14ac:dyDescent="0.2">
      <c r="A185" s="4"/>
      <c r="B185" s="5"/>
      <c r="C185" s="5"/>
      <c r="D185" s="5"/>
      <c r="E185" s="5"/>
      <c r="F185" s="5"/>
      <c r="G185" s="5"/>
      <c r="H185" s="5"/>
      <c r="I185" s="3">
        <v>184</v>
      </c>
      <c r="J185" s="39">
        <f t="shared" si="10"/>
        <v>205.52550958148754</v>
      </c>
      <c r="K185" s="39">
        <f t="shared" si="12"/>
        <v>1471.4386160048302</v>
      </c>
      <c r="L185" s="39">
        <f t="shared" si="13"/>
        <v>1265.9131064233427</v>
      </c>
      <c r="M185" s="3">
        <f t="shared" si="11"/>
        <v>1005.9549761626283</v>
      </c>
    </row>
    <row r="186" spans="1:13" x14ac:dyDescent="0.2">
      <c r="A186" s="4"/>
      <c r="B186" s="5"/>
      <c r="C186" s="5"/>
      <c r="D186" s="5"/>
      <c r="E186" s="5"/>
      <c r="F186" s="5"/>
      <c r="G186" s="5"/>
      <c r="H186" s="5"/>
      <c r="I186" s="3">
        <v>185</v>
      </c>
      <c r="J186" s="39">
        <f t="shared" si="10"/>
        <v>201.96169611370868</v>
      </c>
      <c r="K186" s="39">
        <f t="shared" si="12"/>
        <v>1447.3873326521466</v>
      </c>
      <c r="L186" s="39">
        <f t="shared" si="13"/>
        <v>1245.4256365384379</v>
      </c>
      <c r="M186" s="3">
        <f t="shared" si="11"/>
        <v>988.43910584662297</v>
      </c>
    </row>
    <row r="187" spans="1:13" x14ac:dyDescent="0.2">
      <c r="A187" s="4"/>
      <c r="B187" s="5"/>
      <c r="C187" s="5"/>
      <c r="D187" s="5"/>
      <c r="E187" s="5"/>
      <c r="F187" s="5"/>
      <c r="G187" s="5"/>
      <c r="H187" s="5"/>
      <c r="I187" s="3">
        <v>186</v>
      </c>
      <c r="J187" s="39">
        <f t="shared" si="10"/>
        <v>198.3963977236516</v>
      </c>
      <c r="K187" s="39">
        <f t="shared" si="12"/>
        <v>1423.275921091081</v>
      </c>
      <c r="L187" s="39">
        <f t="shared" si="13"/>
        <v>1224.8795233674296</v>
      </c>
      <c r="M187" s="3">
        <f t="shared" si="11"/>
        <v>970.91891818479144</v>
      </c>
    </row>
    <row r="188" spans="1:13" x14ac:dyDescent="0.2">
      <c r="A188" s="4"/>
      <c r="B188" s="5"/>
      <c r="C188" s="5"/>
      <c r="D188" s="5"/>
      <c r="E188" s="5"/>
      <c r="F188" s="5"/>
      <c r="G188" s="5"/>
      <c r="H188" s="5"/>
      <c r="I188" s="3">
        <v>187</v>
      </c>
      <c r="J188" s="39">
        <f t="shared" si="10"/>
        <v>194.82961379259862</v>
      </c>
      <c r="K188" s="39">
        <f t="shared" si="12"/>
        <v>1399.1042310011137</v>
      </c>
      <c r="L188" s="39">
        <f t="shared" si="13"/>
        <v>1204.2746172085151</v>
      </c>
      <c r="M188" s="3">
        <f t="shared" si="11"/>
        <v>953.39439077511429</v>
      </c>
    </row>
    <row r="189" spans="1:13" x14ac:dyDescent="0.2">
      <c r="A189" s="4"/>
      <c r="B189" s="5"/>
      <c r="C189" s="5"/>
      <c r="D189" s="5"/>
      <c r="E189" s="5"/>
      <c r="F189" s="5"/>
      <c r="G189" s="5"/>
      <c r="H189" s="5"/>
      <c r="I189" s="3">
        <v>188</v>
      </c>
      <c r="J189" s="39">
        <f t="shared" si="10"/>
        <v>191.26134370157442</v>
      </c>
      <c r="K189" s="39">
        <f t="shared" si="12"/>
        <v>1374.8721116859208</v>
      </c>
      <c r="L189" s="39">
        <f t="shared" si="13"/>
        <v>1183.6107679843465</v>
      </c>
      <c r="M189" s="3">
        <f t="shared" si="11"/>
        <v>935.86550120476534</v>
      </c>
    </row>
    <row r="190" spans="1:13" x14ac:dyDescent="0.2">
      <c r="A190" s="4"/>
      <c r="B190" s="5"/>
      <c r="C190" s="5"/>
      <c r="D190" s="5"/>
      <c r="E190" s="5"/>
      <c r="F190" s="5"/>
      <c r="G190" s="5"/>
      <c r="H190" s="5"/>
      <c r="I190" s="3">
        <v>189</v>
      </c>
      <c r="J190" s="39">
        <f t="shared" si="10"/>
        <v>187.6915868313456</v>
      </c>
      <c r="K190" s="39">
        <f t="shared" si="12"/>
        <v>1350.5794120724402</v>
      </c>
      <c r="L190" s="39">
        <f t="shared" si="13"/>
        <v>1162.8878252410946</v>
      </c>
      <c r="M190" s="3">
        <f t="shared" si="11"/>
        <v>918.33222705008143</v>
      </c>
    </row>
    <row r="191" spans="1:13" x14ac:dyDescent="0.2">
      <c r="A191" s="4"/>
      <c r="B191" s="5"/>
      <c r="C191" s="5"/>
      <c r="D191" s="5"/>
      <c r="E191" s="5"/>
      <c r="F191" s="5"/>
      <c r="G191" s="5"/>
      <c r="H191" s="5"/>
      <c r="I191" s="3">
        <v>190</v>
      </c>
      <c r="J191" s="39">
        <f t="shared" si="10"/>
        <v>184.12034256242083</v>
      </c>
      <c r="K191" s="39">
        <f t="shared" si="12"/>
        <v>1326.2259807099254</v>
      </c>
      <c r="L191" s="39">
        <f t="shared" si="13"/>
        <v>1142.1056381475046</v>
      </c>
      <c r="M191" s="3">
        <f t="shared" si="11"/>
        <v>900.79454587653049</v>
      </c>
    </row>
    <row r="192" spans="1:13" x14ac:dyDescent="0.2">
      <c r="A192" s="4"/>
      <c r="B192" s="5"/>
      <c r="C192" s="5"/>
      <c r="D192" s="5"/>
      <c r="E192" s="5"/>
      <c r="F192" s="5"/>
      <c r="G192" s="5"/>
      <c r="H192" s="5"/>
      <c r="I192" s="3">
        <v>191</v>
      </c>
      <c r="J192" s="39">
        <f t="shared" si="10"/>
        <v>180.54761027505074</v>
      </c>
      <c r="K192" s="39">
        <f t="shared" si="12"/>
        <v>1301.8116657690045</v>
      </c>
      <c r="L192" s="39">
        <f t="shared" si="13"/>
        <v>1121.2640554939537</v>
      </c>
      <c r="M192" s="3">
        <f t="shared" si="11"/>
        <v>883.25243523868062</v>
      </c>
    </row>
    <row r="193" spans="1:13" x14ac:dyDescent="0.2">
      <c r="A193" s="4"/>
      <c r="B193" s="5"/>
      <c r="C193" s="5"/>
      <c r="D193" s="5"/>
      <c r="E193" s="5"/>
      <c r="F193" s="5"/>
      <c r="G193" s="5"/>
      <c r="H193" s="5"/>
      <c r="I193" s="3">
        <v>192</v>
      </c>
      <c r="J193" s="39">
        <f t="shared" si="10"/>
        <v>176.97338934922752</v>
      </c>
      <c r="K193" s="39">
        <f t="shared" si="12"/>
        <v>1277.3363150407315</v>
      </c>
      <c r="L193" s="39">
        <f t="shared" si="13"/>
        <v>1100.362925691504</v>
      </c>
      <c r="M193" s="3">
        <f t="shared" si="11"/>
        <v>865.70587268016823</v>
      </c>
    </row>
    <row r="194" spans="1:13" x14ac:dyDescent="0.2">
      <c r="A194" s="4"/>
      <c r="B194" s="5"/>
      <c r="C194" s="5"/>
      <c r="D194" s="5"/>
      <c r="E194" s="5"/>
      <c r="F194" s="5"/>
      <c r="G194" s="5"/>
      <c r="H194" s="5"/>
      <c r="I194" s="3">
        <v>193</v>
      </c>
      <c r="J194" s="39">
        <f t="shared" ref="J194:J240" si="14">IF(I194&gt;$G$11,0,-IPMT($C$17,I194,$F$6,$F$3))</f>
        <v>173.39767916468523</v>
      </c>
      <c r="K194" s="39">
        <f t="shared" si="12"/>
        <v>1252.7997759356379</v>
      </c>
      <c r="L194" s="39">
        <f t="shared" si="13"/>
        <v>1079.4020967709525</v>
      </c>
      <c r="M194" s="3">
        <f t="shared" ref="M194:M241" si="15">IF(I194&gt;$G$11,0,L194/(1+$E$17)^I194)</f>
        <v>848.15483573366407</v>
      </c>
    </row>
    <row r="195" spans="1:13" x14ac:dyDescent="0.2">
      <c r="A195" s="4"/>
      <c r="B195" s="5"/>
      <c r="C195" s="5"/>
      <c r="D195" s="5"/>
      <c r="E195" s="5"/>
      <c r="F195" s="5"/>
      <c r="G195" s="5"/>
      <c r="H195" s="5"/>
      <c r="I195" s="3">
        <v>194</v>
      </c>
      <c r="J195" s="39">
        <f t="shared" si="14"/>
        <v>169.82047910089941</v>
      </c>
      <c r="K195" s="39">
        <f t="shared" ref="K195:K258" si="16">IF(I195&gt;$G$11,0,-IPMT($D$17,I195,$F$6,$F$3))</f>
        <v>1228.2018954827813</v>
      </c>
      <c r="L195" s="39">
        <f t="shared" si="13"/>
        <v>1058.381416381882</v>
      </c>
      <c r="M195" s="3">
        <f t="shared" si="15"/>
        <v>830.59930192084607</v>
      </c>
    </row>
    <row r="196" spans="1:13" x14ac:dyDescent="0.2">
      <c r="A196" s="4"/>
      <c r="B196" s="5"/>
      <c r="C196" s="5"/>
      <c r="D196" s="5"/>
      <c r="E196" s="5"/>
      <c r="F196" s="5"/>
      <c r="G196" s="5"/>
      <c r="H196" s="5"/>
      <c r="I196" s="3">
        <v>195</v>
      </c>
      <c r="J196" s="39">
        <f t="shared" si="14"/>
        <v>166.24178853708696</v>
      </c>
      <c r="K196" s="39">
        <f t="shared" si="16"/>
        <v>1203.5425203287925</v>
      </c>
      <c r="L196" s="39">
        <f t="shared" si="13"/>
        <v>1037.3007317917056</v>
      </c>
      <c r="M196" s="3">
        <f t="shared" si="15"/>
        <v>813.03924875236328</v>
      </c>
    </row>
    <row r="197" spans="1:13" x14ac:dyDescent="0.2">
      <c r="A197" s="4"/>
      <c r="B197" s="5"/>
      <c r="C197" s="5"/>
      <c r="D197" s="5"/>
      <c r="E197" s="5"/>
      <c r="F197" s="5"/>
      <c r="G197" s="5"/>
      <c r="H197" s="5"/>
      <c r="I197" s="3">
        <v>196</v>
      </c>
      <c r="J197" s="39">
        <f t="shared" si="14"/>
        <v>162.66160685220629</v>
      </c>
      <c r="K197" s="39">
        <f t="shared" si="16"/>
        <v>1178.821496736919</v>
      </c>
      <c r="L197" s="39">
        <f t="shared" si="13"/>
        <v>1016.1598898847127</v>
      </c>
      <c r="M197" s="3">
        <f t="shared" si="15"/>
        <v>795.47465372780835</v>
      </c>
    </row>
    <row r="198" spans="1:13" x14ac:dyDescent="0.2">
      <c r="A198" s="4"/>
      <c r="B198" s="5"/>
      <c r="C198" s="5"/>
      <c r="D198" s="5"/>
      <c r="E198" s="5"/>
      <c r="F198" s="5"/>
      <c r="G198" s="5"/>
      <c r="H198" s="5"/>
      <c r="I198" s="3">
        <v>197</v>
      </c>
      <c r="J198" s="39">
        <f t="shared" si="14"/>
        <v>159.07993342495689</v>
      </c>
      <c r="K198" s="39">
        <f t="shared" si="16"/>
        <v>1154.0386705860656</v>
      </c>
      <c r="L198" s="39">
        <f t="shared" si="13"/>
        <v>994.95873716110873</v>
      </c>
      <c r="M198" s="3">
        <f t="shared" si="15"/>
        <v>777.90549433568185</v>
      </c>
    </row>
    <row r="199" spans="1:13" x14ac:dyDescent="0.2">
      <c r="A199" s="4"/>
      <c r="B199" s="5"/>
      <c r="C199" s="5"/>
      <c r="D199" s="5"/>
      <c r="E199" s="5"/>
      <c r="F199" s="5"/>
      <c r="G199" s="5"/>
      <c r="H199" s="5"/>
      <c r="I199" s="3">
        <v>198</v>
      </c>
      <c r="J199" s="39">
        <f t="shared" si="14"/>
        <v>155.49676763377948</v>
      </c>
      <c r="K199" s="39">
        <f t="shared" si="16"/>
        <v>1129.1938873698352</v>
      </c>
      <c r="L199" s="39">
        <f t="shared" si="13"/>
        <v>973.69711973605581</v>
      </c>
      <c r="M199" s="3">
        <f t="shared" si="15"/>
        <v>760.33174805336307</v>
      </c>
    </row>
    <row r="200" spans="1:13" x14ac:dyDescent="0.2">
      <c r="A200" s="4"/>
      <c r="B200" s="5"/>
      <c r="C200" s="5"/>
      <c r="D200" s="5"/>
      <c r="E200" s="5"/>
      <c r="F200" s="5"/>
      <c r="G200" s="5"/>
      <c r="H200" s="5"/>
      <c r="I200" s="3">
        <v>199</v>
      </c>
      <c r="J200" s="39">
        <f t="shared" si="14"/>
        <v>151.91210885685575</v>
      </c>
      <c r="K200" s="39">
        <f t="shared" si="16"/>
        <v>1104.2869921955642</v>
      </c>
      <c r="L200" s="39">
        <f t="shared" si="13"/>
        <v>952.3748833387084</v>
      </c>
      <c r="M200" s="3">
        <f t="shared" si="15"/>
        <v>742.75339234707837</v>
      </c>
    </row>
    <row r="201" spans="1:13" x14ac:dyDescent="0.2">
      <c r="A201" s="4"/>
      <c r="B201" s="5"/>
      <c r="C201" s="5"/>
      <c r="D201" s="5"/>
      <c r="E201" s="5"/>
      <c r="F201" s="5"/>
      <c r="G201" s="5"/>
      <c r="H201" s="5"/>
      <c r="I201" s="3">
        <v>200</v>
      </c>
      <c r="J201" s="39">
        <f t="shared" si="14"/>
        <v>148.32595647210834</v>
      </c>
      <c r="K201" s="39">
        <f t="shared" si="16"/>
        <v>1079.3178297833576</v>
      </c>
      <c r="L201" s="39">
        <f t="shared" si="13"/>
        <v>930.99187331124926</v>
      </c>
      <c r="M201" s="3">
        <f t="shared" si="15"/>
        <v>725.17040467186814</v>
      </c>
    </row>
    <row r="202" spans="1:13" x14ac:dyDescent="0.2">
      <c r="A202" s="4"/>
      <c r="B202" s="5"/>
      <c r="C202" s="5"/>
      <c r="D202" s="5"/>
      <c r="E202" s="5"/>
      <c r="F202" s="5"/>
      <c r="G202" s="5"/>
      <c r="H202" s="5"/>
      <c r="I202" s="3">
        <v>201</v>
      </c>
      <c r="J202" s="39">
        <f t="shared" si="14"/>
        <v>144.73830985720053</v>
      </c>
      <c r="K202" s="39">
        <f t="shared" si="16"/>
        <v>1054.2862444651205</v>
      </c>
      <c r="L202" s="39">
        <f t="shared" si="13"/>
        <v>909.54793460791996</v>
      </c>
      <c r="M202" s="3">
        <f t="shared" si="15"/>
        <v>707.58276247155538</v>
      </c>
    </row>
    <row r="203" spans="1:13" x14ac:dyDescent="0.2">
      <c r="A203" s="4"/>
      <c r="B203" s="5"/>
      <c r="C203" s="5"/>
      <c r="D203" s="5"/>
      <c r="E203" s="5"/>
      <c r="F203" s="5"/>
      <c r="G203" s="5"/>
      <c r="H203" s="5"/>
      <c r="I203" s="3">
        <v>202</v>
      </c>
      <c r="J203" s="39">
        <f t="shared" si="14"/>
        <v>141.14916838953661</v>
      </c>
      <c r="K203" s="39">
        <f t="shared" si="16"/>
        <v>1029.1920801835874</v>
      </c>
      <c r="L203" s="39">
        <f t="shared" si="13"/>
        <v>888.04291179405084</v>
      </c>
      <c r="M203" s="3">
        <f t="shared" si="15"/>
        <v>689.99044317871414</v>
      </c>
    </row>
    <row r="204" spans="1:13" x14ac:dyDescent="0.2">
      <c r="A204" s="4"/>
      <c r="B204" s="5"/>
      <c r="C204" s="5"/>
      <c r="D204" s="5"/>
      <c r="E204" s="5"/>
      <c r="F204" s="5"/>
      <c r="G204" s="5"/>
      <c r="H204" s="5"/>
      <c r="I204" s="3">
        <v>203</v>
      </c>
      <c r="J204" s="39">
        <f t="shared" si="14"/>
        <v>137.5585314462611</v>
      </c>
      <c r="K204" s="39">
        <f t="shared" si="16"/>
        <v>1004.035180491351</v>
      </c>
      <c r="L204" s="39">
        <f t="shared" si="13"/>
        <v>866.47664904508986</v>
      </c>
      <c r="M204" s="3">
        <f t="shared" si="15"/>
        <v>672.39342421463869</v>
      </c>
    </row>
    <row r="205" spans="1:13" x14ac:dyDescent="0.2">
      <c r="A205" s="4"/>
      <c r="B205" s="5"/>
      <c r="C205" s="5"/>
      <c r="D205" s="5"/>
      <c r="E205" s="5"/>
      <c r="F205" s="5"/>
      <c r="G205" s="5"/>
      <c r="H205" s="5"/>
      <c r="I205" s="3">
        <v>204</v>
      </c>
      <c r="J205" s="39">
        <f t="shared" si="14"/>
        <v>133.96639840425925</v>
      </c>
      <c r="K205" s="39">
        <f t="shared" si="16"/>
        <v>978.81538854988366</v>
      </c>
      <c r="L205" s="39">
        <f t="shared" si="13"/>
        <v>844.84899014562438</v>
      </c>
      <c r="M205" s="3">
        <f t="shared" si="15"/>
        <v>654.79168298931006</v>
      </c>
    </row>
    <row r="206" spans="1:13" x14ac:dyDescent="0.2">
      <c r="A206" s="4"/>
      <c r="B206" s="5"/>
      <c r="C206" s="5"/>
      <c r="D206" s="5"/>
      <c r="E206" s="5"/>
      <c r="F206" s="5"/>
      <c r="G206" s="5"/>
      <c r="H206" s="5"/>
      <c r="I206" s="3">
        <v>205</v>
      </c>
      <c r="J206" s="39">
        <f t="shared" si="14"/>
        <v>130.37276864015652</v>
      </c>
      <c r="K206" s="39">
        <f t="shared" si="16"/>
        <v>953.53254712856256</v>
      </c>
      <c r="L206" s="39">
        <f t="shared" si="13"/>
        <v>823.159778488406</v>
      </c>
      <c r="M206" s="3">
        <f t="shared" si="15"/>
        <v>637.18519690136452</v>
      </c>
    </row>
    <row r="207" spans="1:13" x14ac:dyDescent="0.2">
      <c r="A207" s="4"/>
      <c r="B207" s="5"/>
      <c r="C207" s="5"/>
      <c r="D207" s="5"/>
      <c r="E207" s="5"/>
      <c r="F207" s="5"/>
      <c r="G207" s="5"/>
      <c r="H207" s="5"/>
      <c r="I207" s="3">
        <v>206</v>
      </c>
      <c r="J207" s="39">
        <f t="shared" si="14"/>
        <v>126.7776415303188</v>
      </c>
      <c r="K207" s="39">
        <f t="shared" si="16"/>
        <v>928.18649860368851</v>
      </c>
      <c r="L207" s="39">
        <f t="shared" si="13"/>
        <v>801.40885707336975</v>
      </c>
      <c r="M207" s="3">
        <f t="shared" si="15"/>
        <v>619.57394333806326</v>
      </c>
    </row>
    <row r="208" spans="1:13" x14ac:dyDescent="0.2">
      <c r="A208" s="4"/>
      <c r="B208" s="5"/>
      <c r="C208" s="5"/>
      <c r="D208" s="5"/>
      <c r="E208" s="5"/>
      <c r="F208" s="5"/>
      <c r="G208" s="5"/>
      <c r="H208" s="5"/>
      <c r="I208" s="3">
        <v>207</v>
      </c>
      <c r="J208" s="39">
        <f t="shared" si="14"/>
        <v>123.18101645085196</v>
      </c>
      <c r="K208" s="39">
        <f t="shared" si="16"/>
        <v>902.77708495750221</v>
      </c>
      <c r="L208" s="39">
        <f t="shared" si="13"/>
        <v>779.59606850665023</v>
      </c>
      <c r="M208" s="3">
        <f t="shared" si="15"/>
        <v>601.95789967525798</v>
      </c>
    </row>
    <row r="209" spans="1:13" x14ac:dyDescent="0.2">
      <c r="A209" s="4"/>
      <c r="B209" s="5"/>
      <c r="C209" s="5"/>
      <c r="D209" s="5"/>
      <c r="E209" s="5"/>
      <c r="F209" s="5"/>
      <c r="G209" s="5"/>
      <c r="H209" s="5"/>
      <c r="I209" s="3">
        <v>208</v>
      </c>
      <c r="J209" s="39">
        <f t="shared" si="14"/>
        <v>119.58289277760201</v>
      </c>
      <c r="K209" s="39">
        <f t="shared" si="16"/>
        <v>877.30414777720034</v>
      </c>
      <c r="L209" s="39">
        <f t="shared" si="13"/>
        <v>757.72125499959839</v>
      </c>
      <c r="M209" s="3">
        <f t="shared" si="15"/>
        <v>584.337043277362</v>
      </c>
    </row>
    <row r="210" spans="1:13" x14ac:dyDescent="0.2">
      <c r="A210" s="4"/>
      <c r="B210" s="5"/>
      <c r="C210" s="5"/>
      <c r="D210" s="5"/>
      <c r="E210" s="5"/>
      <c r="F210" s="5"/>
      <c r="G210" s="5"/>
      <c r="H210" s="5"/>
      <c r="I210" s="3">
        <v>209</v>
      </c>
      <c r="J210" s="39">
        <f t="shared" si="14"/>
        <v>115.98326988615489</v>
      </c>
      <c r="K210" s="39">
        <f t="shared" si="16"/>
        <v>851.76752825394772</v>
      </c>
      <c r="L210" s="39">
        <f t="shared" si="13"/>
        <v>735.78425836779286</v>
      </c>
      <c r="M210" s="3">
        <f t="shared" si="15"/>
        <v>566.71135149731492</v>
      </c>
    </row>
    <row r="211" spans="1:13" x14ac:dyDescent="0.2">
      <c r="A211" s="4"/>
      <c r="B211" s="5"/>
      <c r="C211" s="5"/>
      <c r="D211" s="5"/>
      <c r="E211" s="5"/>
      <c r="F211" s="5"/>
      <c r="G211" s="5"/>
      <c r="H211" s="5"/>
      <c r="I211" s="3">
        <v>210</v>
      </c>
      <c r="J211" s="39">
        <f t="shared" si="14"/>
        <v>112.38214715183631</v>
      </c>
      <c r="K211" s="39">
        <f t="shared" si="16"/>
        <v>826.16706718188698</v>
      </c>
      <c r="L211" s="39">
        <f t="shared" si="13"/>
        <v>713.78492003005067</v>
      </c>
      <c r="M211" s="3">
        <f t="shared" si="15"/>
        <v>549.08080167655316</v>
      </c>
    </row>
    <row r="212" spans="1:13" x14ac:dyDescent="0.2">
      <c r="A212" s="4"/>
      <c r="B212" s="5"/>
      <c r="C212" s="5"/>
      <c r="D212" s="5"/>
      <c r="E212" s="5"/>
      <c r="F212" s="5"/>
      <c r="G212" s="5"/>
      <c r="H212" s="5"/>
      <c r="I212" s="3">
        <v>211</v>
      </c>
      <c r="J212" s="39">
        <f t="shared" si="14"/>
        <v>108.7795239497118</v>
      </c>
      <c r="K212" s="39">
        <f t="shared" si="16"/>
        <v>800.50260495714599</v>
      </c>
      <c r="L212" s="39">
        <f t="shared" si="13"/>
        <v>691.72308100743419</v>
      </c>
      <c r="M212" s="3">
        <f t="shared" si="15"/>
        <v>531.44537114497768</v>
      </c>
    </row>
    <row r="213" spans="1:13" x14ac:dyDescent="0.2">
      <c r="A213" s="4"/>
      <c r="B213" s="5"/>
      <c r="C213" s="5"/>
      <c r="D213" s="5"/>
      <c r="E213" s="5"/>
      <c r="F213" s="5"/>
      <c r="G213" s="5"/>
      <c r="H213" s="5"/>
      <c r="I213" s="3">
        <v>212</v>
      </c>
      <c r="J213" s="39">
        <f t="shared" si="14"/>
        <v>105.17539965458636</v>
      </c>
      <c r="K213" s="39">
        <f t="shared" si="16"/>
        <v>774.77398157684343</v>
      </c>
      <c r="L213" s="39">
        <f t="shared" si="13"/>
        <v>669.59858192225704</v>
      </c>
      <c r="M213" s="3">
        <f t="shared" si="15"/>
        <v>513.80503722092135</v>
      </c>
    </row>
    <row r="214" spans="1:13" x14ac:dyDescent="0.2">
      <c r="A214" s="4"/>
      <c r="B214" s="5"/>
      <c r="C214" s="5"/>
      <c r="D214" s="5"/>
      <c r="E214" s="5"/>
      <c r="F214" s="5"/>
      <c r="G214" s="5"/>
      <c r="H214" s="5"/>
      <c r="I214" s="3">
        <v>213</v>
      </c>
      <c r="J214" s="39">
        <f t="shared" si="14"/>
        <v>101.56977364100463</v>
      </c>
      <c r="K214" s="39">
        <f t="shared" si="16"/>
        <v>748.9810366380899</v>
      </c>
      <c r="L214" s="39">
        <f t="shared" si="13"/>
        <v>647.41126299708526</v>
      </c>
      <c r="M214" s="3">
        <f t="shared" si="15"/>
        <v>496.15977721111705</v>
      </c>
    </row>
    <row r="215" spans="1:13" x14ac:dyDescent="0.2">
      <c r="A215" s="4"/>
      <c r="B215" s="5"/>
      <c r="C215" s="5"/>
      <c r="D215" s="5"/>
      <c r="E215" s="5"/>
      <c r="F215" s="5"/>
      <c r="G215" s="5"/>
      <c r="H215" s="5"/>
      <c r="I215" s="3">
        <v>214</v>
      </c>
      <c r="J215" s="39">
        <f t="shared" si="14"/>
        <v>97.962645283250581</v>
      </c>
      <c r="K215" s="39">
        <f t="shared" si="16"/>
        <v>723.1236093369896</v>
      </c>
      <c r="L215" s="39">
        <f t="shared" si="13"/>
        <v>625.16096405373901</v>
      </c>
      <c r="M215" s="3">
        <f t="shared" si="15"/>
        <v>478.50956841066528</v>
      </c>
    </row>
    <row r="216" spans="1:13" x14ac:dyDescent="0.2">
      <c r="A216" s="4"/>
      <c r="B216" s="5"/>
      <c r="C216" s="5"/>
      <c r="D216" s="5"/>
      <c r="E216" s="5"/>
      <c r="F216" s="5"/>
      <c r="G216" s="5"/>
      <c r="H216" s="5"/>
      <c r="I216" s="3">
        <v>215</v>
      </c>
      <c r="J216" s="39">
        <f t="shared" si="14"/>
        <v>94.354013955347469</v>
      </c>
      <c r="K216" s="39">
        <f t="shared" si="16"/>
        <v>697.2015384676364</v>
      </c>
      <c r="L216" s="39">
        <f t="shared" si="13"/>
        <v>602.84752451228894</v>
      </c>
      <c r="M216" s="3">
        <f t="shared" si="15"/>
        <v>460.8543881030036</v>
      </c>
    </row>
    <row r="217" spans="1:13" x14ac:dyDescent="0.2">
      <c r="A217" s="4"/>
      <c r="B217" s="5"/>
      <c r="C217" s="5"/>
      <c r="D217" s="5"/>
      <c r="E217" s="5"/>
      <c r="F217" s="5"/>
      <c r="G217" s="5"/>
      <c r="H217" s="5"/>
      <c r="I217" s="3">
        <v>216</v>
      </c>
      <c r="J217" s="39">
        <f t="shared" si="14"/>
        <v>90.74387903105773</v>
      </c>
      <c r="K217" s="39">
        <f t="shared" si="16"/>
        <v>671.21466242110989</v>
      </c>
      <c r="L217" s="39">
        <f t="shared" si="13"/>
        <v>580.47078339005213</v>
      </c>
      <c r="M217" s="3">
        <f t="shared" si="15"/>
        <v>443.19421355987328</v>
      </c>
    </row>
    <row r="218" spans="1:13" x14ac:dyDescent="0.2">
      <c r="A218" s="4"/>
      <c r="B218" s="5"/>
      <c r="C218" s="5"/>
      <c r="D218" s="5"/>
      <c r="E218" s="5"/>
      <c r="F218" s="5"/>
      <c r="G218" s="5"/>
      <c r="H218" s="5"/>
      <c r="I218" s="3">
        <v>217</v>
      </c>
      <c r="J218" s="39">
        <f t="shared" si="14"/>
        <v>87.132239883882846</v>
      </c>
      <c r="K218" s="39">
        <f t="shared" si="16"/>
        <v>645.16281918446703</v>
      </c>
      <c r="L218" s="39">
        <f t="shared" si="13"/>
        <v>558.03057930058412</v>
      </c>
      <c r="M218" s="3">
        <f t="shared" si="15"/>
        <v>425.52902204128679</v>
      </c>
    </row>
    <row r="219" spans="1:13" x14ac:dyDescent="0.2">
      <c r="A219" s="4"/>
      <c r="B219" s="5"/>
      <c r="C219" s="5"/>
      <c r="D219" s="5"/>
      <c r="E219" s="5"/>
      <c r="F219" s="5"/>
      <c r="G219" s="5"/>
      <c r="H219" s="5"/>
      <c r="I219" s="3">
        <v>218</v>
      </c>
      <c r="J219" s="39">
        <f t="shared" si="14"/>
        <v>83.519095887063344</v>
      </c>
      <c r="K219" s="39">
        <f t="shared" si="16"/>
        <v>619.04584633973263</v>
      </c>
      <c r="L219" s="39">
        <f t="shared" si="13"/>
        <v>535.52675045266926</v>
      </c>
      <c r="M219" s="3">
        <f t="shared" si="15"/>
        <v>407.8587907954971</v>
      </c>
    </row>
    <row r="220" spans="1:13" x14ac:dyDescent="0.2">
      <c r="A220" s="4"/>
      <c r="B220" s="5"/>
      <c r="C220" s="5"/>
      <c r="D220" s="5"/>
      <c r="E220" s="5"/>
      <c r="F220" s="5"/>
      <c r="G220" s="5"/>
      <c r="H220" s="5"/>
      <c r="I220" s="3">
        <v>219</v>
      </c>
      <c r="J220" s="39">
        <f t="shared" si="14"/>
        <v>79.904446413578484</v>
      </c>
      <c r="K220" s="39">
        <f t="shared" si="16"/>
        <v>592.86358106288628</v>
      </c>
      <c r="L220" s="39">
        <f t="shared" si="13"/>
        <v>512.95913464930777</v>
      </c>
      <c r="M220" s="3">
        <f t="shared" si="15"/>
        <v>390.18349705896452</v>
      </c>
    </row>
    <row r="221" spans="1:13" x14ac:dyDescent="0.2">
      <c r="A221" s="4"/>
      <c r="B221" s="5"/>
      <c r="C221" s="5"/>
      <c r="D221" s="5"/>
      <c r="E221" s="5"/>
      <c r="F221" s="5"/>
      <c r="G221" s="5"/>
      <c r="H221" s="5"/>
      <c r="I221" s="3">
        <v>220</v>
      </c>
      <c r="J221" s="39">
        <f t="shared" si="14"/>
        <v>76.288290836146345</v>
      </c>
      <c r="K221" s="39">
        <f t="shared" si="16"/>
        <v>566.61586012284795</v>
      </c>
      <c r="L221" s="39">
        <f t="shared" si="13"/>
        <v>490.32756928670159</v>
      </c>
      <c r="M221" s="3">
        <f t="shared" si="15"/>
        <v>372.50311805632538</v>
      </c>
    </row>
    <row r="222" spans="1:13" x14ac:dyDescent="0.2">
      <c r="A222" s="4"/>
      <c r="B222" s="5"/>
      <c r="C222" s="5"/>
      <c r="D222" s="5"/>
      <c r="E222" s="5"/>
      <c r="F222" s="5"/>
      <c r="G222" s="5"/>
      <c r="H222" s="5"/>
      <c r="I222" s="3">
        <v>221</v>
      </c>
      <c r="J222" s="39">
        <f t="shared" si="14"/>
        <v>72.670628527223585</v>
      </c>
      <c r="K222" s="39">
        <f t="shared" si="16"/>
        <v>540.3025198804595</v>
      </c>
      <c r="L222" s="39">
        <f t="shared" si="13"/>
        <v>467.63189135323591</v>
      </c>
      <c r="M222" s="3">
        <f t="shared" si="15"/>
        <v>354.8176310003584</v>
      </c>
    </row>
    <row r="223" spans="1:13" x14ac:dyDescent="0.2">
      <c r="A223" s="4"/>
      <c r="B223" s="5"/>
      <c r="C223" s="5"/>
      <c r="D223" s="5"/>
      <c r="E223" s="5"/>
      <c r="F223" s="5"/>
      <c r="G223" s="5"/>
      <c r="H223" s="5"/>
      <c r="I223" s="3">
        <v>222</v>
      </c>
      <c r="J223" s="39">
        <f t="shared" si="14"/>
        <v>69.051458859005479</v>
      </c>
      <c r="K223" s="39">
        <f t="shared" si="16"/>
        <v>513.92339628746504</v>
      </c>
      <c r="L223" s="39">
        <f t="shared" si="13"/>
        <v>444.87193742845955</v>
      </c>
      <c r="M223" s="3">
        <f t="shared" si="15"/>
        <v>337.1270130919541</v>
      </c>
    </row>
    <row r="224" spans="1:13" x14ac:dyDescent="0.2">
      <c r="A224" s="4"/>
      <c r="B224" s="5"/>
      <c r="C224" s="5"/>
      <c r="D224" s="5"/>
      <c r="E224" s="5"/>
      <c r="F224" s="5"/>
      <c r="G224" s="5"/>
      <c r="H224" s="5"/>
      <c r="I224" s="3">
        <v>223</v>
      </c>
      <c r="J224" s="39">
        <f t="shared" si="14"/>
        <v>65.430781203425582</v>
      </c>
      <c r="K224" s="39">
        <f t="shared" si="16"/>
        <v>487.47832488548806</v>
      </c>
      <c r="L224" s="39">
        <f t="shared" si="13"/>
        <v>422.0475436820625</v>
      </c>
      <c r="M224" s="3">
        <f t="shared" si="15"/>
        <v>319.4312415200817</v>
      </c>
    </row>
    <row r="225" spans="1:13" x14ac:dyDescent="0.2">
      <c r="A225" s="4"/>
      <c r="B225" s="5"/>
      <c r="C225" s="5"/>
      <c r="D225" s="5"/>
      <c r="E225" s="5"/>
      <c r="F225" s="5"/>
      <c r="G225" s="5"/>
      <c r="H225" s="5"/>
      <c r="I225" s="3">
        <v>224</v>
      </c>
      <c r="J225" s="39">
        <f t="shared" si="14"/>
        <v>61.808594932155884</v>
      </c>
      <c r="K225" s="39">
        <f t="shared" si="16"/>
        <v>460.96714080500624</v>
      </c>
      <c r="L225" s="39">
        <f t="shared" si="13"/>
        <v>399.15854587285037</v>
      </c>
      <c r="M225" s="3">
        <f t="shared" si="15"/>
        <v>301.73029346175747</v>
      </c>
    </row>
    <row r="226" spans="1:13" x14ac:dyDescent="0.2">
      <c r="A226" s="4"/>
      <c r="B226" s="5"/>
      <c r="C226" s="5"/>
      <c r="D226" s="5"/>
      <c r="E226" s="5"/>
      <c r="F226" s="5"/>
      <c r="G226" s="5"/>
      <c r="H226" s="5"/>
      <c r="I226" s="3">
        <v>225</v>
      </c>
      <c r="J226" s="39">
        <f t="shared" si="14"/>
        <v>58.184899416606477</v>
      </c>
      <c r="K226" s="39">
        <f t="shared" si="16"/>
        <v>434.38967876432309</v>
      </c>
      <c r="L226" s="39">
        <f t="shared" si="13"/>
        <v>376.20477934771662</v>
      </c>
      <c r="M226" s="3">
        <f t="shared" si="15"/>
        <v>284.02414608201127</v>
      </c>
    </row>
    <row r="227" spans="1:13" x14ac:dyDescent="0.2">
      <c r="A227" s="4"/>
      <c r="B227" s="5"/>
      <c r="C227" s="5"/>
      <c r="D227" s="5"/>
      <c r="E227" s="5"/>
      <c r="F227" s="5"/>
      <c r="G227" s="5"/>
      <c r="H227" s="5"/>
      <c r="I227" s="3">
        <v>226</v>
      </c>
      <c r="J227" s="39">
        <f t="shared" si="14"/>
        <v>54.559694027925588</v>
      </c>
      <c r="K227" s="39">
        <f t="shared" si="16"/>
        <v>407.74577306853826</v>
      </c>
      <c r="L227" s="39">
        <f t="shared" si="13"/>
        <v>353.18607904061264</v>
      </c>
      <c r="M227" s="3">
        <f t="shared" si="15"/>
        <v>266.31277653385587</v>
      </c>
    </row>
    <row r="228" spans="1:13" x14ac:dyDescent="0.2">
      <c r="A228" s="4"/>
      <c r="B228" s="5"/>
      <c r="C228" s="5"/>
      <c r="D228" s="5"/>
      <c r="E228" s="5"/>
      <c r="F228" s="5"/>
      <c r="G228" s="5"/>
      <c r="H228" s="5"/>
      <c r="I228" s="3">
        <v>227</v>
      </c>
      <c r="J228" s="39">
        <f t="shared" si="14"/>
        <v>50.932978136999424</v>
      </c>
      <c r="K228" s="39">
        <f t="shared" si="16"/>
        <v>381.03525760851403</v>
      </c>
      <c r="L228" s="39">
        <f t="shared" si="13"/>
        <v>330.10227947151463</v>
      </c>
      <c r="M228" s="3">
        <f t="shared" si="15"/>
        <v>248.59616195825353</v>
      </c>
    </row>
    <row r="229" spans="1:13" x14ac:dyDescent="0.2">
      <c r="A229" s="4"/>
      <c r="B229" s="5"/>
      <c r="C229" s="5"/>
      <c r="D229" s="5"/>
      <c r="E229" s="5"/>
      <c r="F229" s="5"/>
      <c r="G229" s="5"/>
      <c r="H229" s="5"/>
      <c r="I229" s="3">
        <v>228</v>
      </c>
      <c r="J229" s="39">
        <f t="shared" si="14"/>
        <v>47.304751114452031</v>
      </c>
      <c r="K229" s="39">
        <f t="shared" si="16"/>
        <v>354.25796585983966</v>
      </c>
      <c r="L229" s="39">
        <f t="shared" si="13"/>
        <v>306.95321474538764</v>
      </c>
      <c r="M229" s="3">
        <f t="shared" si="15"/>
        <v>230.87427948408404</v>
      </c>
    </row>
    <row r="230" spans="1:13" x14ac:dyDescent="0.2">
      <c r="A230" s="4"/>
      <c r="B230" s="5"/>
      <c r="C230" s="5"/>
      <c r="D230" s="5"/>
      <c r="E230" s="5"/>
      <c r="F230" s="5"/>
      <c r="G230" s="5"/>
      <c r="H230" s="5"/>
      <c r="I230" s="3">
        <v>229</v>
      </c>
      <c r="J230" s="39">
        <f t="shared" si="14"/>
        <v>43.675012330645252</v>
      </c>
      <c r="K230" s="39">
        <f t="shared" si="16"/>
        <v>327.4137308817937</v>
      </c>
      <c r="L230" s="39">
        <f t="shared" si="13"/>
        <v>283.73871855114845</v>
      </c>
      <c r="M230" s="3">
        <f t="shared" si="15"/>
        <v>213.14710622811231</v>
      </c>
    </row>
    <row r="231" spans="1:13" x14ac:dyDescent="0.2">
      <c r="A231" s="4"/>
      <c r="B231" s="5"/>
      <c r="C231" s="5"/>
      <c r="D231" s="5"/>
      <c r="E231" s="5"/>
      <c r="F231" s="5"/>
      <c r="G231" s="5"/>
      <c r="H231" s="5"/>
      <c r="I231" s="3">
        <v>230</v>
      </c>
      <c r="J231" s="39">
        <f t="shared" si="14"/>
        <v>40.043761155678553</v>
      </c>
      <c r="K231" s="39">
        <f t="shared" si="16"/>
        <v>300.50238531630254</v>
      </c>
      <c r="L231" s="39">
        <f t="shared" si="13"/>
        <v>260.45862416062397</v>
      </c>
      <c r="M231" s="3">
        <f t="shared" si="15"/>
        <v>195.414619294956</v>
      </c>
    </row>
    <row r="232" spans="1:13" x14ac:dyDescent="0.2">
      <c r="A232" s="4"/>
      <c r="B232" s="5"/>
      <c r="C232" s="5"/>
      <c r="D232" s="5"/>
      <c r="E232" s="5"/>
      <c r="F232" s="5"/>
      <c r="G232" s="5"/>
      <c r="H232" s="5"/>
      <c r="I232" s="3">
        <v>231</v>
      </c>
      <c r="J232" s="39">
        <f t="shared" si="14"/>
        <v>36.410996959388953</v>
      </c>
      <c r="K232" s="39">
        <f t="shared" si="16"/>
        <v>273.52376138689772</v>
      </c>
      <c r="L232" s="39">
        <f t="shared" si="13"/>
        <v>237.11276442750875</v>
      </c>
      <c r="M232" s="3">
        <f t="shared" si="15"/>
        <v>177.67679577705348</v>
      </c>
    </row>
    <row r="233" spans="1:13" x14ac:dyDescent="0.2">
      <c r="A233" s="4"/>
      <c r="B233" s="5"/>
      <c r="C233" s="5"/>
      <c r="D233" s="5"/>
      <c r="E233" s="5"/>
      <c r="F233" s="5"/>
      <c r="G233" s="5"/>
      <c r="H233" s="5"/>
      <c r="I233" s="3">
        <v>232</v>
      </c>
      <c r="J233" s="39">
        <f t="shared" si="14"/>
        <v>32.776719111350886</v>
      </c>
      <c r="K233" s="39">
        <f t="shared" si="16"/>
        <v>246.47769089766928</v>
      </c>
      <c r="L233" s="39">
        <f t="shared" si="13"/>
        <v>213.70097178631841</v>
      </c>
      <c r="M233" s="3">
        <f t="shared" si="15"/>
        <v>159.9336127546307</v>
      </c>
    </row>
    <row r="234" spans="1:13" x14ac:dyDescent="0.2">
      <c r="A234" s="4"/>
      <c r="B234" s="5"/>
      <c r="C234" s="5"/>
      <c r="D234" s="5"/>
      <c r="E234" s="5"/>
      <c r="F234" s="5"/>
      <c r="G234" s="5"/>
      <c r="H234" s="5"/>
      <c r="I234" s="3">
        <v>233</v>
      </c>
      <c r="J234" s="39">
        <f t="shared" si="14"/>
        <v>29.140926980876152</v>
      </c>
      <c r="K234" s="39">
        <f t="shared" si="16"/>
        <v>219.36400523221789</v>
      </c>
      <c r="L234" s="39">
        <f t="shared" si="13"/>
        <v>190.22307825134175</v>
      </c>
      <c r="M234" s="3">
        <f t="shared" si="15"/>
        <v>142.18504729566942</v>
      </c>
    </row>
    <row r="235" spans="1:13" x14ac:dyDescent="0.2">
      <c r="A235" s="4"/>
      <c r="B235" s="5"/>
      <c r="C235" s="5"/>
      <c r="D235" s="5"/>
      <c r="E235" s="5"/>
      <c r="F235" s="5"/>
      <c r="G235" s="5"/>
      <c r="H235" s="5"/>
      <c r="I235" s="3">
        <v>234</v>
      </c>
      <c r="J235" s="39">
        <f t="shared" si="14"/>
        <v>25.503619937013713</v>
      </c>
      <c r="K235" s="39">
        <f t="shared" si="16"/>
        <v>192.18253535260286</v>
      </c>
      <c r="L235" s="39">
        <f t="shared" si="13"/>
        <v>166.67891541558913</v>
      </c>
      <c r="M235" s="3">
        <f t="shared" si="15"/>
        <v>124.4310764558743</v>
      </c>
    </row>
    <row r="236" spans="1:13" x14ac:dyDescent="0.2">
      <c r="A236" s="4"/>
      <c r="B236" s="5"/>
      <c r="C236" s="5"/>
      <c r="D236" s="5"/>
      <c r="E236" s="5"/>
      <c r="F236" s="5"/>
      <c r="G236" s="5"/>
      <c r="H236" s="5"/>
      <c r="I236" s="3">
        <v>235</v>
      </c>
      <c r="J236" s="39">
        <f t="shared" si="14"/>
        <v>21.864797348549665</v>
      </c>
      <c r="K236" s="39">
        <f t="shared" si="16"/>
        <v>164.93311179828876</v>
      </c>
      <c r="L236" s="39">
        <f t="shared" ref="L236:L241" si="17">K236-J236</f>
        <v>143.06831444973909</v>
      </c>
      <c r="M236" s="3">
        <f t="shared" si="15"/>
        <v>106.67167727864083</v>
      </c>
    </row>
    <row r="237" spans="1:13" x14ac:dyDescent="0.2">
      <c r="A237" s="4"/>
      <c r="B237" s="5"/>
      <c r="C237" s="5"/>
      <c r="D237" s="5"/>
      <c r="E237" s="5"/>
      <c r="F237" s="5"/>
      <c r="G237" s="5"/>
      <c r="H237" s="5"/>
      <c r="I237" s="3">
        <v>236</v>
      </c>
      <c r="J237" s="39">
        <f t="shared" si="14"/>
        <v>18.224458584007092</v>
      </c>
      <c r="K237" s="39">
        <f t="shared" si="16"/>
        <v>137.61556468508888</v>
      </c>
      <c r="L237" s="39">
        <f t="shared" si="17"/>
        <v>119.39110610108179</v>
      </c>
      <c r="M237" s="3">
        <f t="shared" si="15"/>
        <v>88.906826795022482</v>
      </c>
    </row>
    <row r="238" spans="1:13" x14ac:dyDescent="0.2">
      <c r="A238" s="4"/>
      <c r="B238" s="5"/>
      <c r="C238" s="5"/>
      <c r="D238" s="5"/>
      <c r="E238" s="5"/>
      <c r="F238" s="5"/>
      <c r="G238" s="5"/>
      <c r="H238" s="5"/>
      <c r="I238" s="3">
        <v>237</v>
      </c>
      <c r="J238" s="39">
        <f t="shared" si="14"/>
        <v>14.582603011645958</v>
      </c>
      <c r="K238" s="39">
        <f t="shared" si="16"/>
        <v>110.22972370410601</v>
      </c>
      <c r="L238" s="39">
        <f t="shared" si="17"/>
        <v>95.647120692460049</v>
      </c>
      <c r="M238" s="3">
        <f t="shared" si="15"/>
        <v>71.136502023698384</v>
      </c>
    </row>
    <row r="239" spans="1:13" x14ac:dyDescent="0.2">
      <c r="A239" s="4"/>
      <c r="B239" s="5"/>
      <c r="C239" s="5"/>
      <c r="D239" s="5"/>
      <c r="E239" s="5"/>
      <c r="F239" s="5"/>
      <c r="G239" s="5"/>
      <c r="H239" s="5"/>
      <c r="I239" s="3">
        <v>238</v>
      </c>
      <c r="J239" s="39">
        <f t="shared" si="14"/>
        <v>10.939229999463009</v>
      </c>
      <c r="K239" s="39">
        <f t="shared" si="16"/>
        <v>82.775418120670665</v>
      </c>
      <c r="L239" s="39">
        <f t="shared" si="17"/>
        <v>71.836188121207655</v>
      </c>
      <c r="M239" s="3">
        <f t="shared" si="15"/>
        <v>53.360679970940694</v>
      </c>
    </row>
    <row r="240" spans="1:13" x14ac:dyDescent="0.2">
      <c r="A240" s="4"/>
      <c r="B240" s="5"/>
      <c r="C240" s="5"/>
      <c r="D240" s="5"/>
      <c r="E240" s="5"/>
      <c r="F240" s="5"/>
      <c r="G240" s="5"/>
      <c r="H240" s="5"/>
      <c r="I240" s="3">
        <v>239</v>
      </c>
      <c r="J240" s="39">
        <f t="shared" si="14"/>
        <v>7.2943389151916493</v>
      </c>
      <c r="K240" s="39">
        <f t="shared" si="16"/>
        <v>55.252476773276726</v>
      </c>
      <c r="L240" s="39">
        <f t="shared" si="17"/>
        <v>47.958137858085074</v>
      </c>
      <c r="M240" s="3">
        <f t="shared" si="15"/>
        <v>35.57933763058211</v>
      </c>
    </row>
    <row r="241" spans="1:13" x14ac:dyDescent="0.2">
      <c r="A241" s="4"/>
      <c r="B241" s="5"/>
      <c r="C241" s="5"/>
      <c r="D241" s="5"/>
      <c r="E241" s="5"/>
      <c r="F241" s="5"/>
      <c r="G241" s="5"/>
      <c r="H241" s="5"/>
      <c r="I241" s="3">
        <v>240</v>
      </c>
      <c r="J241" s="39">
        <f t="shared" ref="J241" si="18">IF(I241&gt;$G$11,0,-IPMT($C$17,I241,$F$6,$F$3))</f>
        <v>3.6479291263018441</v>
      </c>
      <c r="K241" s="39">
        <f t="shared" si="16"/>
        <v>27.660728072514321</v>
      </c>
      <c r="L241" s="39">
        <f t="shared" si="17"/>
        <v>24.012798946212477</v>
      </c>
      <c r="M241" s="3">
        <f t="shared" si="15"/>
        <v>17.792451983983266</v>
      </c>
    </row>
    <row r="242" spans="1:13" x14ac:dyDescent="0.2">
      <c r="A242" s="4"/>
      <c r="B242" s="5"/>
      <c r="C242" s="5"/>
      <c r="D242" s="5"/>
      <c r="E242" s="5"/>
      <c r="F242" s="5"/>
      <c r="G242" s="5"/>
      <c r="H242" s="5"/>
      <c r="I242" s="3">
        <v>241</v>
      </c>
      <c r="J242" s="39">
        <f>IF(I242&gt;$G$11,0,-IPMT($C$17,I242,$F$6,$F$3))</f>
        <v>0</v>
      </c>
      <c r="K242" s="39">
        <f t="shared" si="16"/>
        <v>0</v>
      </c>
      <c r="L242" s="39">
        <f t="shared" ref="L242:L305" si="19">K242-J242</f>
        <v>0</v>
      </c>
      <c r="M242" s="3">
        <f>IF(I242&gt;$G$11,0,L242/(1+$E$17)^I242)</f>
        <v>0</v>
      </c>
    </row>
    <row r="243" spans="1:13" x14ac:dyDescent="0.2">
      <c r="A243" s="4"/>
      <c r="B243" s="5"/>
      <c r="C243" s="5"/>
      <c r="D243" s="5"/>
      <c r="E243" s="5"/>
      <c r="F243" s="5"/>
      <c r="G243" s="5"/>
      <c r="H243" s="5"/>
      <c r="I243" s="3">
        <v>242</v>
      </c>
      <c r="J243" s="39">
        <f t="shared" ref="J243:J306" si="20">IF(I243&gt;$G$11,0,-IPMT($C$17,I243,$F$6,$F$3))</f>
        <v>0</v>
      </c>
      <c r="K243" s="39">
        <f t="shared" si="16"/>
        <v>0</v>
      </c>
      <c r="L243" s="39">
        <f t="shared" si="19"/>
        <v>0</v>
      </c>
      <c r="M243" s="3">
        <f t="shared" ref="M243:M306" si="21">IF(I243&gt;$G$11,0,L243/(1+$E$17)^I243)</f>
        <v>0</v>
      </c>
    </row>
    <row r="244" spans="1:13" x14ac:dyDescent="0.2">
      <c r="A244" s="4"/>
      <c r="B244" s="5"/>
      <c r="C244" s="5"/>
      <c r="D244" s="5"/>
      <c r="E244" s="5"/>
      <c r="F244" s="5"/>
      <c r="G244" s="5"/>
      <c r="H244" s="5"/>
      <c r="I244" s="3">
        <v>243</v>
      </c>
      <c r="J244" s="39">
        <f t="shared" si="20"/>
        <v>0</v>
      </c>
      <c r="K244" s="39">
        <f t="shared" si="16"/>
        <v>0</v>
      </c>
      <c r="L244" s="39">
        <f t="shared" si="19"/>
        <v>0</v>
      </c>
      <c r="M244" s="3">
        <f t="shared" si="21"/>
        <v>0</v>
      </c>
    </row>
    <row r="245" spans="1:13" x14ac:dyDescent="0.2">
      <c r="A245" s="4"/>
      <c r="B245" s="5"/>
      <c r="C245" s="5"/>
      <c r="D245" s="5"/>
      <c r="E245" s="5"/>
      <c r="F245" s="5"/>
      <c r="G245" s="5"/>
      <c r="H245" s="5"/>
      <c r="I245" s="3">
        <v>244</v>
      </c>
      <c r="J245" s="39">
        <f t="shared" si="20"/>
        <v>0</v>
      </c>
      <c r="K245" s="39">
        <f t="shared" si="16"/>
        <v>0</v>
      </c>
      <c r="L245" s="39">
        <f t="shared" si="19"/>
        <v>0</v>
      </c>
      <c r="M245" s="3">
        <f t="shared" si="21"/>
        <v>0</v>
      </c>
    </row>
    <row r="246" spans="1:13" x14ac:dyDescent="0.2">
      <c r="A246" s="4"/>
      <c r="B246" s="5"/>
      <c r="C246" s="5"/>
      <c r="D246" s="5"/>
      <c r="E246" s="5"/>
      <c r="F246" s="5"/>
      <c r="G246" s="5"/>
      <c r="H246" s="5"/>
      <c r="I246" s="3">
        <v>245</v>
      </c>
      <c r="J246" s="39">
        <f t="shared" si="20"/>
        <v>0</v>
      </c>
      <c r="K246" s="39">
        <f t="shared" si="16"/>
        <v>0</v>
      </c>
      <c r="L246" s="39">
        <f t="shared" si="19"/>
        <v>0</v>
      </c>
      <c r="M246" s="3">
        <f t="shared" si="21"/>
        <v>0</v>
      </c>
    </row>
    <row r="247" spans="1:13" x14ac:dyDescent="0.2">
      <c r="A247" s="4"/>
      <c r="B247" s="5"/>
      <c r="C247" s="5"/>
      <c r="D247" s="5"/>
      <c r="E247" s="5"/>
      <c r="F247" s="5"/>
      <c r="G247" s="5"/>
      <c r="H247" s="5"/>
      <c r="I247" s="3">
        <v>246</v>
      </c>
      <c r="J247" s="39">
        <f t="shared" si="20"/>
        <v>0</v>
      </c>
      <c r="K247" s="39">
        <f t="shared" si="16"/>
        <v>0</v>
      </c>
      <c r="L247" s="39">
        <f t="shared" si="19"/>
        <v>0</v>
      </c>
      <c r="M247" s="3">
        <f t="shared" si="21"/>
        <v>0</v>
      </c>
    </row>
    <row r="248" spans="1:13" x14ac:dyDescent="0.2">
      <c r="A248" s="4"/>
      <c r="B248" s="5"/>
      <c r="C248" s="5"/>
      <c r="D248" s="5"/>
      <c r="E248" s="5"/>
      <c r="F248" s="5"/>
      <c r="G248" s="5"/>
      <c r="H248" s="5"/>
      <c r="I248" s="3">
        <v>247</v>
      </c>
      <c r="J248" s="39">
        <f t="shared" si="20"/>
        <v>0</v>
      </c>
      <c r="K248" s="39">
        <f t="shared" si="16"/>
        <v>0</v>
      </c>
      <c r="L248" s="39">
        <f t="shared" si="19"/>
        <v>0</v>
      </c>
      <c r="M248" s="3">
        <f t="shared" si="21"/>
        <v>0</v>
      </c>
    </row>
    <row r="249" spans="1:13" x14ac:dyDescent="0.2">
      <c r="A249" s="4"/>
      <c r="B249" s="5"/>
      <c r="C249" s="5"/>
      <c r="D249" s="5"/>
      <c r="E249" s="5"/>
      <c r="F249" s="5"/>
      <c r="G249" s="5"/>
      <c r="H249" s="5"/>
      <c r="I249" s="3">
        <v>248</v>
      </c>
      <c r="J249" s="39">
        <f t="shared" si="20"/>
        <v>0</v>
      </c>
      <c r="K249" s="39">
        <f t="shared" si="16"/>
        <v>0</v>
      </c>
      <c r="L249" s="39">
        <f t="shared" si="19"/>
        <v>0</v>
      </c>
      <c r="M249" s="3">
        <f t="shared" si="21"/>
        <v>0</v>
      </c>
    </row>
    <row r="250" spans="1:13" x14ac:dyDescent="0.2">
      <c r="A250" s="4"/>
      <c r="B250" s="5"/>
      <c r="C250" s="5"/>
      <c r="D250" s="5"/>
      <c r="E250" s="5"/>
      <c r="F250" s="5"/>
      <c r="G250" s="5"/>
      <c r="H250" s="5"/>
      <c r="I250" s="3">
        <v>249</v>
      </c>
      <c r="J250" s="39">
        <f t="shared" si="20"/>
        <v>0</v>
      </c>
      <c r="K250" s="39">
        <f t="shared" si="16"/>
        <v>0</v>
      </c>
      <c r="L250" s="39">
        <f t="shared" si="19"/>
        <v>0</v>
      </c>
      <c r="M250" s="3">
        <f t="shared" si="21"/>
        <v>0</v>
      </c>
    </row>
    <row r="251" spans="1:13" x14ac:dyDescent="0.2">
      <c r="A251" s="4"/>
      <c r="B251" s="5"/>
      <c r="C251" s="5"/>
      <c r="D251" s="5"/>
      <c r="E251" s="5"/>
      <c r="F251" s="5"/>
      <c r="G251" s="5"/>
      <c r="H251" s="5"/>
      <c r="I251" s="3">
        <v>250</v>
      </c>
      <c r="J251" s="39">
        <f t="shared" si="20"/>
        <v>0</v>
      </c>
      <c r="K251" s="39">
        <f t="shared" si="16"/>
        <v>0</v>
      </c>
      <c r="L251" s="39">
        <f t="shared" si="19"/>
        <v>0</v>
      </c>
      <c r="M251" s="3">
        <f t="shared" si="21"/>
        <v>0</v>
      </c>
    </row>
    <row r="252" spans="1:13" x14ac:dyDescent="0.2">
      <c r="A252" s="4"/>
      <c r="B252" s="5"/>
      <c r="C252" s="5"/>
      <c r="D252" s="5"/>
      <c r="E252" s="5"/>
      <c r="F252" s="5"/>
      <c r="G252" s="5"/>
      <c r="H252" s="5"/>
      <c r="I252" s="3">
        <v>251</v>
      </c>
      <c r="J252" s="39">
        <f t="shared" si="20"/>
        <v>0</v>
      </c>
      <c r="K252" s="39">
        <f t="shared" si="16"/>
        <v>0</v>
      </c>
      <c r="L252" s="39">
        <f t="shared" si="19"/>
        <v>0</v>
      </c>
      <c r="M252" s="3">
        <f t="shared" si="21"/>
        <v>0</v>
      </c>
    </row>
    <row r="253" spans="1:13" x14ac:dyDescent="0.2">
      <c r="A253" s="4"/>
      <c r="B253" s="5"/>
      <c r="C253" s="5"/>
      <c r="D253" s="5"/>
      <c r="E253" s="5"/>
      <c r="F253" s="5"/>
      <c r="G253" s="5"/>
      <c r="H253" s="5"/>
      <c r="I253" s="3">
        <v>252</v>
      </c>
      <c r="J253" s="39">
        <f t="shared" si="20"/>
        <v>0</v>
      </c>
      <c r="K253" s="39">
        <f t="shared" si="16"/>
        <v>0</v>
      </c>
      <c r="L253" s="39">
        <f t="shared" si="19"/>
        <v>0</v>
      </c>
      <c r="M253" s="3">
        <f t="shared" si="21"/>
        <v>0</v>
      </c>
    </row>
    <row r="254" spans="1:13" x14ac:dyDescent="0.2">
      <c r="A254" s="4"/>
      <c r="B254" s="5"/>
      <c r="C254" s="5"/>
      <c r="D254" s="5"/>
      <c r="E254" s="5"/>
      <c r="F254" s="5"/>
      <c r="G254" s="5"/>
      <c r="H254" s="5"/>
      <c r="I254" s="3">
        <v>253</v>
      </c>
      <c r="J254" s="39">
        <f t="shared" si="20"/>
        <v>0</v>
      </c>
      <c r="K254" s="39">
        <f t="shared" si="16"/>
        <v>0</v>
      </c>
      <c r="L254" s="39">
        <f t="shared" si="19"/>
        <v>0</v>
      </c>
      <c r="M254" s="3">
        <f t="shared" si="21"/>
        <v>0</v>
      </c>
    </row>
    <row r="255" spans="1:13" x14ac:dyDescent="0.2">
      <c r="A255" s="4"/>
      <c r="B255" s="5"/>
      <c r="C255" s="5"/>
      <c r="D255" s="5"/>
      <c r="E255" s="5"/>
      <c r="F255" s="5"/>
      <c r="G255" s="5"/>
      <c r="H255" s="5"/>
      <c r="I255" s="3">
        <v>254</v>
      </c>
      <c r="J255" s="39">
        <f t="shared" si="20"/>
        <v>0</v>
      </c>
      <c r="K255" s="39">
        <f t="shared" si="16"/>
        <v>0</v>
      </c>
      <c r="L255" s="39">
        <f t="shared" si="19"/>
        <v>0</v>
      </c>
      <c r="M255" s="3">
        <f t="shared" si="21"/>
        <v>0</v>
      </c>
    </row>
    <row r="256" spans="1:13" x14ac:dyDescent="0.2">
      <c r="A256" s="4"/>
      <c r="B256" s="5"/>
      <c r="C256" s="5"/>
      <c r="D256" s="5"/>
      <c r="E256" s="5"/>
      <c r="F256" s="5"/>
      <c r="G256" s="5"/>
      <c r="H256" s="5"/>
      <c r="I256" s="3">
        <v>255</v>
      </c>
      <c r="J256" s="39">
        <f t="shared" si="20"/>
        <v>0</v>
      </c>
      <c r="K256" s="39">
        <f t="shared" si="16"/>
        <v>0</v>
      </c>
      <c r="L256" s="39">
        <f t="shared" si="19"/>
        <v>0</v>
      </c>
      <c r="M256" s="3">
        <f t="shared" si="21"/>
        <v>0</v>
      </c>
    </row>
    <row r="257" spans="1:13" x14ac:dyDescent="0.2">
      <c r="A257" s="4"/>
      <c r="B257" s="5"/>
      <c r="C257" s="5"/>
      <c r="D257" s="5"/>
      <c r="E257" s="5"/>
      <c r="F257" s="5"/>
      <c r="G257" s="5"/>
      <c r="H257" s="5"/>
      <c r="I257" s="3">
        <v>256</v>
      </c>
      <c r="J257" s="39">
        <f t="shared" si="20"/>
        <v>0</v>
      </c>
      <c r="K257" s="39">
        <f t="shared" si="16"/>
        <v>0</v>
      </c>
      <c r="L257" s="39">
        <f t="shared" si="19"/>
        <v>0</v>
      </c>
      <c r="M257" s="3">
        <f t="shared" si="21"/>
        <v>0</v>
      </c>
    </row>
    <row r="258" spans="1:13" x14ac:dyDescent="0.2">
      <c r="A258" s="4"/>
      <c r="B258" s="5"/>
      <c r="C258" s="5"/>
      <c r="D258" s="5"/>
      <c r="E258" s="5"/>
      <c r="F258" s="5"/>
      <c r="G258" s="5"/>
      <c r="H258" s="5"/>
      <c r="I258" s="3">
        <v>257</v>
      </c>
      <c r="J258" s="39">
        <f t="shared" si="20"/>
        <v>0</v>
      </c>
      <c r="K258" s="39">
        <f t="shared" si="16"/>
        <v>0</v>
      </c>
      <c r="L258" s="39">
        <f t="shared" si="19"/>
        <v>0</v>
      </c>
      <c r="M258" s="3">
        <f t="shared" si="21"/>
        <v>0</v>
      </c>
    </row>
    <row r="259" spans="1:13" x14ac:dyDescent="0.2">
      <c r="A259" s="4"/>
      <c r="B259" s="5"/>
      <c r="C259" s="5"/>
      <c r="D259" s="5"/>
      <c r="E259" s="5"/>
      <c r="F259" s="5"/>
      <c r="G259" s="5"/>
      <c r="H259" s="5"/>
      <c r="I259" s="3">
        <v>258</v>
      </c>
      <c r="J259" s="39">
        <f t="shared" si="20"/>
        <v>0</v>
      </c>
      <c r="K259" s="39">
        <f t="shared" ref="K259:K322" si="22">IF(I259&gt;$G$11,0,-IPMT($D$17,I259,$F$6,$F$3))</f>
        <v>0</v>
      </c>
      <c r="L259" s="39">
        <f t="shared" si="19"/>
        <v>0</v>
      </c>
      <c r="M259" s="3">
        <f t="shared" si="21"/>
        <v>0</v>
      </c>
    </row>
    <row r="260" spans="1:13" x14ac:dyDescent="0.2">
      <c r="A260" s="4"/>
      <c r="B260" s="5"/>
      <c r="C260" s="5"/>
      <c r="D260" s="5"/>
      <c r="E260" s="5"/>
      <c r="F260" s="5"/>
      <c r="G260" s="5"/>
      <c r="H260" s="5"/>
      <c r="I260" s="3">
        <v>259</v>
      </c>
      <c r="J260" s="39">
        <f t="shared" si="20"/>
        <v>0</v>
      </c>
      <c r="K260" s="39">
        <f t="shared" si="22"/>
        <v>0</v>
      </c>
      <c r="L260" s="39">
        <f t="shared" si="19"/>
        <v>0</v>
      </c>
      <c r="M260" s="3">
        <f t="shared" si="21"/>
        <v>0</v>
      </c>
    </row>
    <row r="261" spans="1:13" x14ac:dyDescent="0.2">
      <c r="A261" s="4"/>
      <c r="B261" s="5"/>
      <c r="C261" s="5"/>
      <c r="D261" s="5"/>
      <c r="E261" s="5"/>
      <c r="F261" s="5"/>
      <c r="G261" s="5"/>
      <c r="H261" s="5"/>
      <c r="I261" s="3">
        <v>260</v>
      </c>
      <c r="J261" s="39">
        <f t="shared" si="20"/>
        <v>0</v>
      </c>
      <c r="K261" s="39">
        <f t="shared" si="22"/>
        <v>0</v>
      </c>
      <c r="L261" s="39">
        <f t="shared" si="19"/>
        <v>0</v>
      </c>
      <c r="M261" s="3">
        <f t="shared" si="21"/>
        <v>0</v>
      </c>
    </row>
    <row r="262" spans="1:13" x14ac:dyDescent="0.2">
      <c r="A262" s="4"/>
      <c r="B262" s="5"/>
      <c r="C262" s="5"/>
      <c r="D262" s="5"/>
      <c r="E262" s="5"/>
      <c r="F262" s="5"/>
      <c r="G262" s="5"/>
      <c r="H262" s="5"/>
      <c r="I262" s="3">
        <v>261</v>
      </c>
      <c r="J262" s="39">
        <f t="shared" si="20"/>
        <v>0</v>
      </c>
      <c r="K262" s="39">
        <f t="shared" si="22"/>
        <v>0</v>
      </c>
      <c r="L262" s="39">
        <f t="shared" si="19"/>
        <v>0</v>
      </c>
      <c r="M262" s="3">
        <f t="shared" si="21"/>
        <v>0</v>
      </c>
    </row>
    <row r="263" spans="1:13" x14ac:dyDescent="0.2">
      <c r="A263" s="4"/>
      <c r="B263" s="5"/>
      <c r="C263" s="5"/>
      <c r="D263" s="5"/>
      <c r="E263" s="5"/>
      <c r="F263" s="5"/>
      <c r="G263" s="5"/>
      <c r="H263" s="5"/>
      <c r="I263" s="3">
        <v>262</v>
      </c>
      <c r="J263" s="39">
        <f t="shared" si="20"/>
        <v>0</v>
      </c>
      <c r="K263" s="39">
        <f t="shared" si="22"/>
        <v>0</v>
      </c>
      <c r="L263" s="39">
        <f t="shared" si="19"/>
        <v>0</v>
      </c>
      <c r="M263" s="3">
        <f t="shared" si="21"/>
        <v>0</v>
      </c>
    </row>
    <row r="264" spans="1:13" x14ac:dyDescent="0.2">
      <c r="A264" s="4"/>
      <c r="B264" s="5"/>
      <c r="C264" s="5"/>
      <c r="D264" s="5"/>
      <c r="E264" s="5"/>
      <c r="F264" s="5"/>
      <c r="G264" s="5"/>
      <c r="H264" s="5"/>
      <c r="I264" s="3">
        <v>263</v>
      </c>
      <c r="J264" s="39">
        <f t="shared" si="20"/>
        <v>0</v>
      </c>
      <c r="K264" s="39">
        <f t="shared" si="22"/>
        <v>0</v>
      </c>
      <c r="L264" s="39">
        <f t="shared" si="19"/>
        <v>0</v>
      </c>
      <c r="M264" s="3">
        <f t="shared" si="21"/>
        <v>0</v>
      </c>
    </row>
    <row r="265" spans="1:13" x14ac:dyDescent="0.2">
      <c r="A265" s="4"/>
      <c r="B265" s="5"/>
      <c r="C265" s="5"/>
      <c r="D265" s="5"/>
      <c r="E265" s="5"/>
      <c r="F265" s="5"/>
      <c r="G265" s="5"/>
      <c r="H265" s="5"/>
      <c r="I265" s="3">
        <v>264</v>
      </c>
      <c r="J265" s="39">
        <f t="shared" si="20"/>
        <v>0</v>
      </c>
      <c r="K265" s="39">
        <f t="shared" si="22"/>
        <v>0</v>
      </c>
      <c r="L265" s="39">
        <f t="shared" si="19"/>
        <v>0</v>
      </c>
      <c r="M265" s="3">
        <f t="shared" si="21"/>
        <v>0</v>
      </c>
    </row>
    <row r="266" spans="1:13" x14ac:dyDescent="0.2">
      <c r="A266" s="4"/>
      <c r="B266" s="5"/>
      <c r="C266" s="5"/>
      <c r="D266" s="5"/>
      <c r="E266" s="5"/>
      <c r="F266" s="5"/>
      <c r="G266" s="5"/>
      <c r="H266" s="5"/>
      <c r="I266" s="3">
        <v>265</v>
      </c>
      <c r="J266" s="39">
        <f t="shared" si="20"/>
        <v>0</v>
      </c>
      <c r="K266" s="39">
        <f t="shared" si="22"/>
        <v>0</v>
      </c>
      <c r="L266" s="39">
        <f t="shared" si="19"/>
        <v>0</v>
      </c>
      <c r="M266" s="3">
        <f t="shared" si="21"/>
        <v>0</v>
      </c>
    </row>
    <row r="267" spans="1:13" x14ac:dyDescent="0.2">
      <c r="A267" s="4"/>
      <c r="B267" s="5"/>
      <c r="C267" s="5"/>
      <c r="D267" s="5"/>
      <c r="E267" s="5"/>
      <c r="F267" s="5"/>
      <c r="G267" s="5"/>
      <c r="H267" s="5"/>
      <c r="I267" s="3">
        <v>266</v>
      </c>
      <c r="J267" s="39">
        <f t="shared" si="20"/>
        <v>0</v>
      </c>
      <c r="K267" s="39">
        <f t="shared" si="22"/>
        <v>0</v>
      </c>
      <c r="L267" s="39">
        <f t="shared" si="19"/>
        <v>0</v>
      </c>
      <c r="M267" s="3">
        <f t="shared" si="21"/>
        <v>0</v>
      </c>
    </row>
    <row r="268" spans="1:13" x14ac:dyDescent="0.2">
      <c r="A268" s="4"/>
      <c r="B268" s="5"/>
      <c r="C268" s="5"/>
      <c r="D268" s="5"/>
      <c r="E268" s="5"/>
      <c r="F268" s="5"/>
      <c r="G268" s="5"/>
      <c r="H268" s="5"/>
      <c r="I268" s="3">
        <v>267</v>
      </c>
      <c r="J268" s="39">
        <f t="shared" si="20"/>
        <v>0</v>
      </c>
      <c r="K268" s="39">
        <f t="shared" si="22"/>
        <v>0</v>
      </c>
      <c r="L268" s="39">
        <f t="shared" si="19"/>
        <v>0</v>
      </c>
      <c r="M268" s="3">
        <f t="shared" si="21"/>
        <v>0</v>
      </c>
    </row>
    <row r="269" spans="1:13" x14ac:dyDescent="0.2">
      <c r="A269" s="4"/>
      <c r="B269" s="5"/>
      <c r="C269" s="5"/>
      <c r="D269" s="5"/>
      <c r="E269" s="5"/>
      <c r="F269" s="5"/>
      <c r="G269" s="5"/>
      <c r="H269" s="5"/>
      <c r="I269" s="3">
        <v>268</v>
      </c>
      <c r="J269" s="39">
        <f t="shared" si="20"/>
        <v>0</v>
      </c>
      <c r="K269" s="39">
        <f t="shared" si="22"/>
        <v>0</v>
      </c>
      <c r="L269" s="39">
        <f t="shared" si="19"/>
        <v>0</v>
      </c>
      <c r="M269" s="3">
        <f t="shared" si="21"/>
        <v>0</v>
      </c>
    </row>
    <row r="270" spans="1:13" x14ac:dyDescent="0.2">
      <c r="A270" s="4"/>
      <c r="B270" s="5"/>
      <c r="C270" s="5"/>
      <c r="D270" s="5"/>
      <c r="E270" s="5"/>
      <c r="F270" s="5"/>
      <c r="G270" s="5"/>
      <c r="H270" s="5"/>
      <c r="I270" s="3">
        <v>269</v>
      </c>
      <c r="J270" s="39">
        <f t="shared" si="20"/>
        <v>0</v>
      </c>
      <c r="K270" s="39">
        <f t="shared" si="22"/>
        <v>0</v>
      </c>
      <c r="L270" s="39">
        <f t="shared" si="19"/>
        <v>0</v>
      </c>
      <c r="M270" s="3">
        <f t="shared" si="21"/>
        <v>0</v>
      </c>
    </row>
    <row r="271" spans="1:13" x14ac:dyDescent="0.2">
      <c r="A271" s="4"/>
      <c r="B271" s="5"/>
      <c r="C271" s="5"/>
      <c r="D271" s="5"/>
      <c r="E271" s="5"/>
      <c r="F271" s="5"/>
      <c r="G271" s="5"/>
      <c r="H271" s="5"/>
      <c r="I271" s="3">
        <v>270</v>
      </c>
      <c r="J271" s="39">
        <f t="shared" si="20"/>
        <v>0</v>
      </c>
      <c r="K271" s="39">
        <f t="shared" si="22"/>
        <v>0</v>
      </c>
      <c r="L271" s="39">
        <f t="shared" si="19"/>
        <v>0</v>
      </c>
      <c r="M271" s="3">
        <f t="shared" si="21"/>
        <v>0</v>
      </c>
    </row>
    <row r="272" spans="1:13" x14ac:dyDescent="0.2">
      <c r="A272" s="4"/>
      <c r="B272" s="5"/>
      <c r="C272" s="5"/>
      <c r="D272" s="5"/>
      <c r="E272" s="5"/>
      <c r="F272" s="5"/>
      <c r="G272" s="5"/>
      <c r="H272" s="5"/>
      <c r="I272" s="3">
        <v>271</v>
      </c>
      <c r="J272" s="39">
        <f t="shared" si="20"/>
        <v>0</v>
      </c>
      <c r="K272" s="39">
        <f t="shared" si="22"/>
        <v>0</v>
      </c>
      <c r="L272" s="39">
        <f t="shared" si="19"/>
        <v>0</v>
      </c>
      <c r="M272" s="3">
        <f t="shared" si="21"/>
        <v>0</v>
      </c>
    </row>
    <row r="273" spans="1:13" x14ac:dyDescent="0.2">
      <c r="A273" s="4"/>
      <c r="B273" s="5"/>
      <c r="C273" s="5"/>
      <c r="D273" s="5"/>
      <c r="E273" s="5"/>
      <c r="F273" s="5"/>
      <c r="G273" s="5"/>
      <c r="H273" s="5"/>
      <c r="I273" s="3">
        <v>272</v>
      </c>
      <c r="J273" s="39">
        <f t="shared" si="20"/>
        <v>0</v>
      </c>
      <c r="K273" s="39">
        <f t="shared" si="22"/>
        <v>0</v>
      </c>
      <c r="L273" s="39">
        <f t="shared" si="19"/>
        <v>0</v>
      </c>
      <c r="M273" s="3">
        <f t="shared" si="21"/>
        <v>0</v>
      </c>
    </row>
    <row r="274" spans="1:13" x14ac:dyDescent="0.2">
      <c r="A274" s="4"/>
      <c r="B274" s="5"/>
      <c r="C274" s="5"/>
      <c r="D274" s="5"/>
      <c r="E274" s="5"/>
      <c r="F274" s="5"/>
      <c r="G274" s="5"/>
      <c r="H274" s="5"/>
      <c r="I274" s="3">
        <v>273</v>
      </c>
      <c r="J274" s="39">
        <f t="shared" si="20"/>
        <v>0</v>
      </c>
      <c r="K274" s="39">
        <f t="shared" si="22"/>
        <v>0</v>
      </c>
      <c r="L274" s="39">
        <f t="shared" si="19"/>
        <v>0</v>
      </c>
      <c r="M274" s="3">
        <f t="shared" si="21"/>
        <v>0</v>
      </c>
    </row>
    <row r="275" spans="1:13" x14ac:dyDescent="0.2">
      <c r="A275" s="4"/>
      <c r="B275" s="5"/>
      <c r="C275" s="5"/>
      <c r="D275" s="5"/>
      <c r="E275" s="5"/>
      <c r="F275" s="5"/>
      <c r="G275" s="5"/>
      <c r="H275" s="5"/>
      <c r="I275" s="3">
        <v>274</v>
      </c>
      <c r="J275" s="39">
        <f t="shared" si="20"/>
        <v>0</v>
      </c>
      <c r="K275" s="39">
        <f t="shared" si="22"/>
        <v>0</v>
      </c>
      <c r="L275" s="39">
        <f t="shared" si="19"/>
        <v>0</v>
      </c>
      <c r="M275" s="3">
        <f t="shared" si="21"/>
        <v>0</v>
      </c>
    </row>
    <row r="276" spans="1:13" x14ac:dyDescent="0.2">
      <c r="A276" s="4"/>
      <c r="B276" s="5"/>
      <c r="C276" s="5"/>
      <c r="D276" s="5"/>
      <c r="E276" s="5"/>
      <c r="F276" s="5"/>
      <c r="G276" s="5"/>
      <c r="H276" s="5"/>
      <c r="I276" s="3">
        <v>275</v>
      </c>
      <c r="J276" s="39">
        <f t="shared" si="20"/>
        <v>0</v>
      </c>
      <c r="K276" s="39">
        <f t="shared" si="22"/>
        <v>0</v>
      </c>
      <c r="L276" s="39">
        <f t="shared" si="19"/>
        <v>0</v>
      </c>
      <c r="M276" s="3">
        <f t="shared" si="21"/>
        <v>0</v>
      </c>
    </row>
    <row r="277" spans="1:13" x14ac:dyDescent="0.2">
      <c r="A277" s="4"/>
      <c r="B277" s="5"/>
      <c r="C277" s="5"/>
      <c r="D277" s="5"/>
      <c r="E277" s="5"/>
      <c r="F277" s="5"/>
      <c r="G277" s="5"/>
      <c r="H277" s="5"/>
      <c r="I277" s="3">
        <v>276</v>
      </c>
      <c r="J277" s="39">
        <f t="shared" si="20"/>
        <v>0</v>
      </c>
      <c r="K277" s="39">
        <f t="shared" si="22"/>
        <v>0</v>
      </c>
      <c r="L277" s="39">
        <f t="shared" si="19"/>
        <v>0</v>
      </c>
      <c r="M277" s="3">
        <f t="shared" si="21"/>
        <v>0</v>
      </c>
    </row>
    <row r="278" spans="1:13" x14ac:dyDescent="0.2">
      <c r="A278" s="4"/>
      <c r="B278" s="5"/>
      <c r="C278" s="5"/>
      <c r="D278" s="5"/>
      <c r="E278" s="5"/>
      <c r="F278" s="5"/>
      <c r="G278" s="5"/>
      <c r="H278" s="5"/>
      <c r="I278" s="3">
        <v>277</v>
      </c>
      <c r="J278" s="39">
        <f t="shared" si="20"/>
        <v>0</v>
      </c>
      <c r="K278" s="39">
        <f t="shared" si="22"/>
        <v>0</v>
      </c>
      <c r="L278" s="39">
        <f t="shared" si="19"/>
        <v>0</v>
      </c>
      <c r="M278" s="3">
        <f t="shared" si="21"/>
        <v>0</v>
      </c>
    </row>
    <row r="279" spans="1:13" x14ac:dyDescent="0.2">
      <c r="A279" s="4"/>
      <c r="B279" s="5"/>
      <c r="C279" s="5"/>
      <c r="D279" s="5"/>
      <c r="E279" s="5"/>
      <c r="F279" s="5"/>
      <c r="G279" s="5"/>
      <c r="H279" s="5"/>
      <c r="I279" s="3">
        <v>278</v>
      </c>
      <c r="J279" s="39">
        <f t="shared" si="20"/>
        <v>0</v>
      </c>
      <c r="K279" s="39">
        <f t="shared" si="22"/>
        <v>0</v>
      </c>
      <c r="L279" s="39">
        <f t="shared" si="19"/>
        <v>0</v>
      </c>
      <c r="M279" s="3">
        <f t="shared" si="21"/>
        <v>0</v>
      </c>
    </row>
    <row r="280" spans="1:13" x14ac:dyDescent="0.2">
      <c r="A280" s="4"/>
      <c r="B280" s="5"/>
      <c r="C280" s="5"/>
      <c r="D280" s="5"/>
      <c r="E280" s="5"/>
      <c r="F280" s="5"/>
      <c r="G280" s="5"/>
      <c r="H280" s="5"/>
      <c r="I280" s="3">
        <v>279</v>
      </c>
      <c r="J280" s="39">
        <f t="shared" si="20"/>
        <v>0</v>
      </c>
      <c r="K280" s="39">
        <f t="shared" si="22"/>
        <v>0</v>
      </c>
      <c r="L280" s="39">
        <f t="shared" si="19"/>
        <v>0</v>
      </c>
      <c r="M280" s="3">
        <f t="shared" si="21"/>
        <v>0</v>
      </c>
    </row>
    <row r="281" spans="1:13" x14ac:dyDescent="0.2">
      <c r="A281" s="4"/>
      <c r="B281" s="5"/>
      <c r="C281" s="5"/>
      <c r="D281" s="5"/>
      <c r="E281" s="5"/>
      <c r="F281" s="5"/>
      <c r="G281" s="5"/>
      <c r="H281" s="5"/>
      <c r="I281" s="3">
        <v>280</v>
      </c>
      <c r="J281" s="39">
        <f t="shared" si="20"/>
        <v>0</v>
      </c>
      <c r="K281" s="39">
        <f t="shared" si="22"/>
        <v>0</v>
      </c>
      <c r="L281" s="39">
        <f t="shared" si="19"/>
        <v>0</v>
      </c>
      <c r="M281" s="3">
        <f t="shared" si="21"/>
        <v>0</v>
      </c>
    </row>
    <row r="282" spans="1:13" x14ac:dyDescent="0.2">
      <c r="A282" s="4"/>
      <c r="B282" s="5"/>
      <c r="C282" s="5"/>
      <c r="D282" s="5"/>
      <c r="E282" s="5"/>
      <c r="F282" s="5"/>
      <c r="G282" s="5"/>
      <c r="H282" s="5"/>
      <c r="I282" s="3">
        <v>281</v>
      </c>
      <c r="J282" s="39">
        <f t="shared" si="20"/>
        <v>0</v>
      </c>
      <c r="K282" s="39">
        <f t="shared" si="22"/>
        <v>0</v>
      </c>
      <c r="L282" s="39">
        <f t="shared" si="19"/>
        <v>0</v>
      </c>
      <c r="M282" s="3">
        <f t="shared" si="21"/>
        <v>0</v>
      </c>
    </row>
    <row r="283" spans="1:13" x14ac:dyDescent="0.2">
      <c r="A283" s="4"/>
      <c r="B283" s="5"/>
      <c r="C283" s="5"/>
      <c r="D283" s="5"/>
      <c r="E283" s="5"/>
      <c r="F283" s="5"/>
      <c r="G283" s="5"/>
      <c r="H283" s="5"/>
      <c r="I283" s="3">
        <v>282</v>
      </c>
      <c r="J283" s="39">
        <f t="shared" si="20"/>
        <v>0</v>
      </c>
      <c r="K283" s="39">
        <f t="shared" si="22"/>
        <v>0</v>
      </c>
      <c r="L283" s="39">
        <f t="shared" si="19"/>
        <v>0</v>
      </c>
      <c r="M283" s="3">
        <f t="shared" si="21"/>
        <v>0</v>
      </c>
    </row>
    <row r="284" spans="1:13" x14ac:dyDescent="0.2">
      <c r="A284" s="4"/>
      <c r="B284" s="5"/>
      <c r="C284" s="5"/>
      <c r="D284" s="5"/>
      <c r="E284" s="5"/>
      <c r="F284" s="5"/>
      <c r="G284" s="5"/>
      <c r="H284" s="5"/>
      <c r="I284" s="3">
        <v>283</v>
      </c>
      <c r="J284" s="39">
        <f t="shared" si="20"/>
        <v>0</v>
      </c>
      <c r="K284" s="39">
        <f t="shared" si="22"/>
        <v>0</v>
      </c>
      <c r="L284" s="39">
        <f t="shared" si="19"/>
        <v>0</v>
      </c>
      <c r="M284" s="3">
        <f t="shared" si="21"/>
        <v>0</v>
      </c>
    </row>
    <row r="285" spans="1:13" x14ac:dyDescent="0.2">
      <c r="A285" s="4"/>
      <c r="B285" s="5"/>
      <c r="C285" s="5"/>
      <c r="D285" s="5"/>
      <c r="E285" s="5"/>
      <c r="F285" s="5"/>
      <c r="G285" s="5"/>
      <c r="H285" s="5"/>
      <c r="I285" s="3">
        <v>284</v>
      </c>
      <c r="J285" s="39">
        <f t="shared" si="20"/>
        <v>0</v>
      </c>
      <c r="K285" s="39">
        <f t="shared" si="22"/>
        <v>0</v>
      </c>
      <c r="L285" s="39">
        <f t="shared" si="19"/>
        <v>0</v>
      </c>
      <c r="M285" s="3">
        <f t="shared" si="21"/>
        <v>0</v>
      </c>
    </row>
    <row r="286" spans="1:13" x14ac:dyDescent="0.2">
      <c r="A286" s="4"/>
      <c r="B286" s="5"/>
      <c r="C286" s="5"/>
      <c r="D286" s="5"/>
      <c r="E286" s="5"/>
      <c r="F286" s="5"/>
      <c r="G286" s="5"/>
      <c r="H286" s="5"/>
      <c r="I286" s="3">
        <v>285</v>
      </c>
      <c r="J286" s="39">
        <f t="shared" si="20"/>
        <v>0</v>
      </c>
      <c r="K286" s="39">
        <f t="shared" si="22"/>
        <v>0</v>
      </c>
      <c r="L286" s="39">
        <f t="shared" si="19"/>
        <v>0</v>
      </c>
      <c r="M286" s="3">
        <f t="shared" si="21"/>
        <v>0</v>
      </c>
    </row>
    <row r="287" spans="1:13" x14ac:dyDescent="0.2">
      <c r="A287" s="4"/>
      <c r="B287" s="5"/>
      <c r="C287" s="5"/>
      <c r="D287" s="5"/>
      <c r="E287" s="5"/>
      <c r="F287" s="5"/>
      <c r="G287" s="5"/>
      <c r="H287" s="5"/>
      <c r="I287" s="3">
        <v>286</v>
      </c>
      <c r="J287" s="39">
        <f t="shared" si="20"/>
        <v>0</v>
      </c>
      <c r="K287" s="39">
        <f t="shared" si="22"/>
        <v>0</v>
      </c>
      <c r="L287" s="39">
        <f t="shared" si="19"/>
        <v>0</v>
      </c>
      <c r="M287" s="3">
        <f t="shared" si="21"/>
        <v>0</v>
      </c>
    </row>
    <row r="288" spans="1:13" x14ac:dyDescent="0.2">
      <c r="A288" s="4"/>
      <c r="B288" s="5"/>
      <c r="C288" s="5"/>
      <c r="D288" s="5"/>
      <c r="E288" s="5"/>
      <c r="F288" s="5"/>
      <c r="G288" s="5"/>
      <c r="H288" s="5"/>
      <c r="I288" s="3">
        <v>287</v>
      </c>
      <c r="J288" s="39">
        <f t="shared" si="20"/>
        <v>0</v>
      </c>
      <c r="K288" s="39">
        <f t="shared" si="22"/>
        <v>0</v>
      </c>
      <c r="L288" s="39">
        <f t="shared" si="19"/>
        <v>0</v>
      </c>
      <c r="M288" s="3">
        <f t="shared" si="21"/>
        <v>0</v>
      </c>
    </row>
    <row r="289" spans="1:13" x14ac:dyDescent="0.2">
      <c r="A289" s="4"/>
      <c r="B289" s="5"/>
      <c r="C289" s="5"/>
      <c r="D289" s="5"/>
      <c r="E289" s="5"/>
      <c r="F289" s="5"/>
      <c r="G289" s="5"/>
      <c r="H289" s="5"/>
      <c r="I289" s="3">
        <v>288</v>
      </c>
      <c r="J289" s="39">
        <f t="shared" si="20"/>
        <v>0</v>
      </c>
      <c r="K289" s="39">
        <f t="shared" si="22"/>
        <v>0</v>
      </c>
      <c r="L289" s="39">
        <f t="shared" si="19"/>
        <v>0</v>
      </c>
      <c r="M289" s="3">
        <f t="shared" si="21"/>
        <v>0</v>
      </c>
    </row>
    <row r="290" spans="1:13" x14ac:dyDescent="0.2">
      <c r="A290" s="4"/>
      <c r="B290" s="5"/>
      <c r="C290" s="5"/>
      <c r="D290" s="5"/>
      <c r="E290" s="5"/>
      <c r="F290" s="5"/>
      <c r="G290" s="5"/>
      <c r="H290" s="5"/>
      <c r="I290" s="3">
        <v>289</v>
      </c>
      <c r="J290" s="39">
        <f t="shared" si="20"/>
        <v>0</v>
      </c>
      <c r="K290" s="39">
        <f t="shared" si="22"/>
        <v>0</v>
      </c>
      <c r="L290" s="39">
        <f t="shared" si="19"/>
        <v>0</v>
      </c>
      <c r="M290" s="3">
        <f t="shared" si="21"/>
        <v>0</v>
      </c>
    </row>
    <row r="291" spans="1:13" x14ac:dyDescent="0.2">
      <c r="A291" s="4"/>
      <c r="B291" s="5"/>
      <c r="C291" s="5"/>
      <c r="D291" s="5"/>
      <c r="E291" s="5"/>
      <c r="F291" s="5"/>
      <c r="G291" s="5"/>
      <c r="H291" s="5"/>
      <c r="I291" s="3">
        <v>290</v>
      </c>
      <c r="J291" s="39">
        <f t="shared" si="20"/>
        <v>0</v>
      </c>
      <c r="K291" s="39">
        <f t="shared" si="22"/>
        <v>0</v>
      </c>
      <c r="L291" s="39">
        <f t="shared" si="19"/>
        <v>0</v>
      </c>
      <c r="M291" s="3">
        <f t="shared" si="21"/>
        <v>0</v>
      </c>
    </row>
    <row r="292" spans="1:13" x14ac:dyDescent="0.2">
      <c r="A292" s="4"/>
      <c r="B292" s="5"/>
      <c r="C292" s="5"/>
      <c r="D292" s="5"/>
      <c r="E292" s="5"/>
      <c r="F292" s="5"/>
      <c r="G292" s="5"/>
      <c r="H292" s="5"/>
      <c r="I292" s="3">
        <v>291</v>
      </c>
      <c r="J292" s="39">
        <f t="shared" si="20"/>
        <v>0</v>
      </c>
      <c r="K292" s="39">
        <f t="shared" si="22"/>
        <v>0</v>
      </c>
      <c r="L292" s="39">
        <f t="shared" si="19"/>
        <v>0</v>
      </c>
      <c r="M292" s="3">
        <f t="shared" si="21"/>
        <v>0</v>
      </c>
    </row>
    <row r="293" spans="1:13" x14ac:dyDescent="0.2">
      <c r="A293" s="4"/>
      <c r="B293" s="5"/>
      <c r="C293" s="5"/>
      <c r="D293" s="5"/>
      <c r="E293" s="5"/>
      <c r="F293" s="5"/>
      <c r="G293" s="5"/>
      <c r="H293" s="5"/>
      <c r="I293" s="3">
        <v>292</v>
      </c>
      <c r="J293" s="39">
        <f t="shared" si="20"/>
        <v>0</v>
      </c>
      <c r="K293" s="39">
        <f t="shared" si="22"/>
        <v>0</v>
      </c>
      <c r="L293" s="39">
        <f t="shared" si="19"/>
        <v>0</v>
      </c>
      <c r="M293" s="3">
        <f t="shared" si="21"/>
        <v>0</v>
      </c>
    </row>
    <row r="294" spans="1:13" x14ac:dyDescent="0.2">
      <c r="A294" s="4"/>
      <c r="B294" s="5"/>
      <c r="C294" s="5"/>
      <c r="D294" s="5"/>
      <c r="E294" s="5"/>
      <c r="F294" s="5"/>
      <c r="G294" s="5"/>
      <c r="H294" s="5"/>
      <c r="I294" s="3">
        <v>293</v>
      </c>
      <c r="J294" s="39">
        <f t="shared" si="20"/>
        <v>0</v>
      </c>
      <c r="K294" s="39">
        <f t="shared" si="22"/>
        <v>0</v>
      </c>
      <c r="L294" s="39">
        <f t="shared" si="19"/>
        <v>0</v>
      </c>
      <c r="M294" s="3">
        <f t="shared" si="21"/>
        <v>0</v>
      </c>
    </row>
    <row r="295" spans="1:13" x14ac:dyDescent="0.2">
      <c r="A295" s="4"/>
      <c r="B295" s="5"/>
      <c r="C295" s="5"/>
      <c r="D295" s="5"/>
      <c r="E295" s="5"/>
      <c r="F295" s="5"/>
      <c r="G295" s="5"/>
      <c r="H295" s="5"/>
      <c r="I295" s="3">
        <v>294</v>
      </c>
      <c r="J295" s="39">
        <f t="shared" si="20"/>
        <v>0</v>
      </c>
      <c r="K295" s="39">
        <f t="shared" si="22"/>
        <v>0</v>
      </c>
      <c r="L295" s="39">
        <f t="shared" si="19"/>
        <v>0</v>
      </c>
      <c r="M295" s="3">
        <f t="shared" si="21"/>
        <v>0</v>
      </c>
    </row>
    <row r="296" spans="1:13" x14ac:dyDescent="0.2">
      <c r="A296" s="4"/>
      <c r="B296" s="5"/>
      <c r="C296" s="5"/>
      <c r="D296" s="5"/>
      <c r="E296" s="5"/>
      <c r="F296" s="5"/>
      <c r="G296" s="5"/>
      <c r="H296" s="5"/>
      <c r="I296" s="3">
        <v>295</v>
      </c>
      <c r="J296" s="39">
        <f t="shared" si="20"/>
        <v>0</v>
      </c>
      <c r="K296" s="39">
        <f t="shared" si="22"/>
        <v>0</v>
      </c>
      <c r="L296" s="39">
        <f t="shared" si="19"/>
        <v>0</v>
      </c>
      <c r="M296" s="3">
        <f t="shared" si="21"/>
        <v>0</v>
      </c>
    </row>
    <row r="297" spans="1:13" x14ac:dyDescent="0.2">
      <c r="A297" s="4"/>
      <c r="B297" s="5"/>
      <c r="C297" s="5"/>
      <c r="D297" s="5"/>
      <c r="E297" s="5"/>
      <c r="F297" s="5"/>
      <c r="G297" s="5"/>
      <c r="H297" s="5"/>
      <c r="I297" s="3">
        <v>296</v>
      </c>
      <c r="J297" s="39">
        <f t="shared" si="20"/>
        <v>0</v>
      </c>
      <c r="K297" s="39">
        <f t="shared" si="22"/>
        <v>0</v>
      </c>
      <c r="L297" s="39">
        <f t="shared" si="19"/>
        <v>0</v>
      </c>
      <c r="M297" s="3">
        <f t="shared" si="21"/>
        <v>0</v>
      </c>
    </row>
    <row r="298" spans="1:13" x14ac:dyDescent="0.2">
      <c r="A298" s="4"/>
      <c r="B298" s="5"/>
      <c r="C298" s="5"/>
      <c r="D298" s="5"/>
      <c r="E298" s="5"/>
      <c r="F298" s="5"/>
      <c r="G298" s="5"/>
      <c r="H298" s="5"/>
      <c r="I298" s="3">
        <v>297</v>
      </c>
      <c r="J298" s="39">
        <f t="shared" si="20"/>
        <v>0</v>
      </c>
      <c r="K298" s="39">
        <f t="shared" si="22"/>
        <v>0</v>
      </c>
      <c r="L298" s="39">
        <f t="shared" si="19"/>
        <v>0</v>
      </c>
      <c r="M298" s="3">
        <f t="shared" si="21"/>
        <v>0</v>
      </c>
    </row>
    <row r="299" spans="1:13" x14ac:dyDescent="0.2">
      <c r="A299" s="4"/>
      <c r="B299" s="5"/>
      <c r="C299" s="5"/>
      <c r="D299" s="5"/>
      <c r="E299" s="5"/>
      <c r="F299" s="5"/>
      <c r="G299" s="5"/>
      <c r="H299" s="5"/>
      <c r="I299" s="3">
        <v>298</v>
      </c>
      <c r="J299" s="39">
        <f t="shared" si="20"/>
        <v>0</v>
      </c>
      <c r="K299" s="39">
        <f t="shared" si="22"/>
        <v>0</v>
      </c>
      <c r="L299" s="39">
        <f t="shared" si="19"/>
        <v>0</v>
      </c>
      <c r="M299" s="3">
        <f t="shared" si="21"/>
        <v>0</v>
      </c>
    </row>
    <row r="300" spans="1:13" x14ac:dyDescent="0.2">
      <c r="A300" s="4"/>
      <c r="B300" s="5"/>
      <c r="C300" s="5"/>
      <c r="D300" s="5"/>
      <c r="E300" s="5"/>
      <c r="F300" s="5"/>
      <c r="G300" s="5"/>
      <c r="H300" s="5"/>
      <c r="I300" s="3">
        <v>299</v>
      </c>
      <c r="J300" s="39">
        <f t="shared" si="20"/>
        <v>0</v>
      </c>
      <c r="K300" s="39">
        <f t="shared" si="22"/>
        <v>0</v>
      </c>
      <c r="L300" s="39">
        <f t="shared" si="19"/>
        <v>0</v>
      </c>
      <c r="M300" s="3">
        <f t="shared" si="21"/>
        <v>0</v>
      </c>
    </row>
    <row r="301" spans="1:13" x14ac:dyDescent="0.2">
      <c r="A301" s="4"/>
      <c r="B301" s="5"/>
      <c r="C301" s="5"/>
      <c r="D301" s="5"/>
      <c r="E301" s="5"/>
      <c r="F301" s="5"/>
      <c r="G301" s="5"/>
      <c r="H301" s="5"/>
      <c r="I301" s="3">
        <v>300</v>
      </c>
      <c r="J301" s="39">
        <f t="shared" si="20"/>
        <v>0</v>
      </c>
      <c r="K301" s="39">
        <f t="shared" si="22"/>
        <v>0</v>
      </c>
      <c r="L301" s="39">
        <f t="shared" si="19"/>
        <v>0</v>
      </c>
      <c r="M301" s="3">
        <f t="shared" si="21"/>
        <v>0</v>
      </c>
    </row>
    <row r="302" spans="1:13" x14ac:dyDescent="0.2">
      <c r="A302" s="4"/>
      <c r="B302" s="5"/>
      <c r="C302" s="5"/>
      <c r="D302" s="5"/>
      <c r="E302" s="5"/>
      <c r="F302" s="5"/>
      <c r="G302" s="5"/>
      <c r="H302" s="5"/>
      <c r="I302" s="3">
        <v>301</v>
      </c>
      <c r="J302" s="39">
        <f t="shared" si="20"/>
        <v>0</v>
      </c>
      <c r="K302" s="39">
        <f t="shared" si="22"/>
        <v>0</v>
      </c>
      <c r="L302" s="39">
        <f t="shared" si="19"/>
        <v>0</v>
      </c>
      <c r="M302" s="3">
        <f t="shared" si="21"/>
        <v>0</v>
      </c>
    </row>
    <row r="303" spans="1:13" x14ac:dyDescent="0.2">
      <c r="A303" s="4"/>
      <c r="B303" s="5"/>
      <c r="C303" s="5"/>
      <c r="D303" s="5"/>
      <c r="E303" s="5"/>
      <c r="F303" s="5"/>
      <c r="G303" s="5"/>
      <c r="H303" s="5"/>
      <c r="I303" s="3">
        <v>302</v>
      </c>
      <c r="J303" s="39">
        <f t="shared" si="20"/>
        <v>0</v>
      </c>
      <c r="K303" s="39">
        <f t="shared" si="22"/>
        <v>0</v>
      </c>
      <c r="L303" s="39">
        <f t="shared" si="19"/>
        <v>0</v>
      </c>
      <c r="M303" s="3">
        <f t="shared" si="21"/>
        <v>0</v>
      </c>
    </row>
    <row r="304" spans="1:13" x14ac:dyDescent="0.2">
      <c r="A304" s="4"/>
      <c r="B304" s="5"/>
      <c r="C304" s="5"/>
      <c r="D304" s="5"/>
      <c r="E304" s="5"/>
      <c r="F304" s="5"/>
      <c r="G304" s="5"/>
      <c r="H304" s="5"/>
      <c r="I304" s="3">
        <v>303</v>
      </c>
      <c r="J304" s="39">
        <f t="shared" si="20"/>
        <v>0</v>
      </c>
      <c r="K304" s="39">
        <f t="shared" si="22"/>
        <v>0</v>
      </c>
      <c r="L304" s="39">
        <f t="shared" si="19"/>
        <v>0</v>
      </c>
      <c r="M304" s="3">
        <f t="shared" si="21"/>
        <v>0</v>
      </c>
    </row>
    <row r="305" spans="1:13" x14ac:dyDescent="0.2">
      <c r="A305" s="4"/>
      <c r="B305" s="5"/>
      <c r="C305" s="5"/>
      <c r="D305" s="5"/>
      <c r="E305" s="5"/>
      <c r="F305" s="5"/>
      <c r="G305" s="5"/>
      <c r="H305" s="5"/>
      <c r="I305" s="3">
        <v>304</v>
      </c>
      <c r="J305" s="39">
        <f t="shared" si="20"/>
        <v>0</v>
      </c>
      <c r="K305" s="39">
        <f t="shared" si="22"/>
        <v>0</v>
      </c>
      <c r="L305" s="39">
        <f t="shared" si="19"/>
        <v>0</v>
      </c>
      <c r="M305" s="3">
        <f t="shared" si="21"/>
        <v>0</v>
      </c>
    </row>
    <row r="306" spans="1:13" x14ac:dyDescent="0.2">
      <c r="A306" s="4"/>
      <c r="B306" s="5"/>
      <c r="C306" s="5"/>
      <c r="D306" s="5"/>
      <c r="E306" s="5"/>
      <c r="F306" s="5"/>
      <c r="G306" s="5"/>
      <c r="H306" s="5"/>
      <c r="I306" s="3">
        <v>305</v>
      </c>
      <c r="J306" s="39">
        <f t="shared" si="20"/>
        <v>0</v>
      </c>
      <c r="K306" s="39">
        <f t="shared" si="22"/>
        <v>0</v>
      </c>
      <c r="L306" s="39">
        <f t="shared" ref="L306:L364" si="23">K306-J306</f>
        <v>0</v>
      </c>
      <c r="M306" s="3">
        <f t="shared" si="21"/>
        <v>0</v>
      </c>
    </row>
    <row r="307" spans="1:13" x14ac:dyDescent="0.2">
      <c r="A307" s="4"/>
      <c r="B307" s="5"/>
      <c r="C307" s="5"/>
      <c r="D307" s="5"/>
      <c r="E307" s="5"/>
      <c r="F307" s="5"/>
      <c r="G307" s="5"/>
      <c r="H307" s="5"/>
      <c r="I307" s="3">
        <v>306</v>
      </c>
      <c r="J307" s="39">
        <f t="shared" ref="J307:J363" si="24">IF(I307&gt;$G$11,0,-IPMT($C$17,I307,$F$6,$F$3))</f>
        <v>0</v>
      </c>
      <c r="K307" s="39">
        <f t="shared" si="22"/>
        <v>0</v>
      </c>
      <c r="L307" s="39">
        <f t="shared" si="23"/>
        <v>0</v>
      </c>
      <c r="M307" s="3">
        <f t="shared" ref="M307:M363" si="25">IF(I307&gt;$G$11,0,L307/(1+$E$17)^I307)</f>
        <v>0</v>
      </c>
    </row>
    <row r="308" spans="1:13" x14ac:dyDescent="0.2">
      <c r="A308" s="4"/>
      <c r="B308" s="5"/>
      <c r="C308" s="5"/>
      <c r="D308" s="5"/>
      <c r="E308" s="5"/>
      <c r="F308" s="5"/>
      <c r="G308" s="5"/>
      <c r="H308" s="5"/>
      <c r="I308" s="3">
        <v>307</v>
      </c>
      <c r="J308" s="39">
        <f t="shared" si="24"/>
        <v>0</v>
      </c>
      <c r="K308" s="39">
        <f t="shared" si="22"/>
        <v>0</v>
      </c>
      <c r="L308" s="39">
        <f t="shared" si="23"/>
        <v>0</v>
      </c>
      <c r="M308" s="3">
        <f t="shared" si="25"/>
        <v>0</v>
      </c>
    </row>
    <row r="309" spans="1:13" x14ac:dyDescent="0.2">
      <c r="A309" s="4"/>
      <c r="B309" s="5"/>
      <c r="C309" s="5"/>
      <c r="D309" s="5"/>
      <c r="E309" s="5"/>
      <c r="F309" s="5"/>
      <c r="G309" s="5"/>
      <c r="H309" s="5"/>
      <c r="I309" s="3">
        <v>308</v>
      </c>
      <c r="J309" s="39">
        <f t="shared" si="24"/>
        <v>0</v>
      </c>
      <c r="K309" s="39">
        <f t="shared" si="22"/>
        <v>0</v>
      </c>
      <c r="L309" s="39">
        <f t="shared" si="23"/>
        <v>0</v>
      </c>
      <c r="M309" s="3">
        <f t="shared" si="25"/>
        <v>0</v>
      </c>
    </row>
    <row r="310" spans="1:13" x14ac:dyDescent="0.2">
      <c r="A310" s="4"/>
      <c r="B310" s="5"/>
      <c r="C310" s="5"/>
      <c r="D310" s="5"/>
      <c r="E310" s="5"/>
      <c r="F310" s="5"/>
      <c r="G310" s="5"/>
      <c r="H310" s="5"/>
      <c r="I310" s="3">
        <v>309</v>
      </c>
      <c r="J310" s="39">
        <f t="shared" si="24"/>
        <v>0</v>
      </c>
      <c r="K310" s="39">
        <f t="shared" si="22"/>
        <v>0</v>
      </c>
      <c r="L310" s="39">
        <f t="shared" si="23"/>
        <v>0</v>
      </c>
      <c r="M310" s="3">
        <f t="shared" si="25"/>
        <v>0</v>
      </c>
    </row>
    <row r="311" spans="1:13" x14ac:dyDescent="0.2">
      <c r="A311" s="4"/>
      <c r="B311" s="5"/>
      <c r="C311" s="5"/>
      <c r="D311" s="5"/>
      <c r="E311" s="5"/>
      <c r="F311" s="5"/>
      <c r="G311" s="5"/>
      <c r="H311" s="5"/>
      <c r="I311" s="3">
        <v>310</v>
      </c>
      <c r="J311" s="39">
        <f t="shared" si="24"/>
        <v>0</v>
      </c>
      <c r="K311" s="39">
        <f t="shared" si="22"/>
        <v>0</v>
      </c>
      <c r="L311" s="39">
        <f t="shared" si="23"/>
        <v>0</v>
      </c>
      <c r="M311" s="3">
        <f t="shared" si="25"/>
        <v>0</v>
      </c>
    </row>
    <row r="312" spans="1:13" x14ac:dyDescent="0.2">
      <c r="A312" s="4"/>
      <c r="B312" s="5"/>
      <c r="C312" s="5"/>
      <c r="D312" s="5"/>
      <c r="E312" s="5"/>
      <c r="F312" s="5"/>
      <c r="G312" s="5"/>
      <c r="H312" s="5"/>
      <c r="I312" s="3">
        <v>311</v>
      </c>
      <c r="J312" s="39">
        <f t="shared" si="24"/>
        <v>0</v>
      </c>
      <c r="K312" s="39">
        <f t="shared" si="22"/>
        <v>0</v>
      </c>
      <c r="L312" s="39">
        <f t="shared" si="23"/>
        <v>0</v>
      </c>
      <c r="M312" s="3">
        <f t="shared" si="25"/>
        <v>0</v>
      </c>
    </row>
    <row r="313" spans="1:13" x14ac:dyDescent="0.2">
      <c r="A313" s="4"/>
      <c r="B313" s="5"/>
      <c r="C313" s="5"/>
      <c r="D313" s="5"/>
      <c r="E313" s="5"/>
      <c r="F313" s="5"/>
      <c r="G313" s="5"/>
      <c r="H313" s="5"/>
      <c r="I313" s="3">
        <v>312</v>
      </c>
      <c r="J313" s="39">
        <f t="shared" si="24"/>
        <v>0</v>
      </c>
      <c r="K313" s="39">
        <f t="shared" si="22"/>
        <v>0</v>
      </c>
      <c r="L313" s="39">
        <f t="shared" si="23"/>
        <v>0</v>
      </c>
      <c r="M313" s="3">
        <f t="shared" si="25"/>
        <v>0</v>
      </c>
    </row>
    <row r="314" spans="1:13" x14ac:dyDescent="0.2">
      <c r="A314" s="4"/>
      <c r="B314" s="5"/>
      <c r="C314" s="5"/>
      <c r="D314" s="5"/>
      <c r="E314" s="5"/>
      <c r="F314" s="5"/>
      <c r="G314" s="5"/>
      <c r="H314" s="5"/>
      <c r="I314" s="3">
        <v>313</v>
      </c>
      <c r="J314" s="39">
        <f t="shared" si="24"/>
        <v>0</v>
      </c>
      <c r="K314" s="39">
        <f t="shared" si="22"/>
        <v>0</v>
      </c>
      <c r="L314" s="39">
        <f t="shared" si="23"/>
        <v>0</v>
      </c>
      <c r="M314" s="3">
        <f t="shared" si="25"/>
        <v>0</v>
      </c>
    </row>
    <row r="315" spans="1:13" x14ac:dyDescent="0.2">
      <c r="A315" s="4"/>
      <c r="B315" s="5"/>
      <c r="C315" s="5"/>
      <c r="D315" s="5"/>
      <c r="E315" s="5"/>
      <c r="F315" s="5"/>
      <c r="G315" s="5"/>
      <c r="H315" s="5"/>
      <c r="I315" s="3">
        <v>314</v>
      </c>
      <c r="J315" s="39">
        <f t="shared" si="24"/>
        <v>0</v>
      </c>
      <c r="K315" s="39">
        <f t="shared" si="22"/>
        <v>0</v>
      </c>
      <c r="L315" s="39">
        <f t="shared" si="23"/>
        <v>0</v>
      </c>
      <c r="M315" s="3">
        <f t="shared" si="25"/>
        <v>0</v>
      </c>
    </row>
    <row r="316" spans="1:13" x14ac:dyDescent="0.2">
      <c r="A316" s="4"/>
      <c r="B316" s="5"/>
      <c r="C316" s="5"/>
      <c r="D316" s="5"/>
      <c r="E316" s="5"/>
      <c r="F316" s="5"/>
      <c r="G316" s="5"/>
      <c r="H316" s="5"/>
      <c r="I316" s="3">
        <v>315</v>
      </c>
      <c r="J316" s="39">
        <f t="shared" si="24"/>
        <v>0</v>
      </c>
      <c r="K316" s="39">
        <f t="shared" si="22"/>
        <v>0</v>
      </c>
      <c r="L316" s="39">
        <f t="shared" si="23"/>
        <v>0</v>
      </c>
      <c r="M316" s="3">
        <f t="shared" si="25"/>
        <v>0</v>
      </c>
    </row>
    <row r="317" spans="1:13" x14ac:dyDescent="0.2">
      <c r="A317" s="4"/>
      <c r="B317" s="5"/>
      <c r="C317" s="5"/>
      <c r="D317" s="5"/>
      <c r="E317" s="5"/>
      <c r="F317" s="5"/>
      <c r="G317" s="5"/>
      <c r="H317" s="5"/>
      <c r="I317" s="3">
        <v>316</v>
      </c>
      <c r="J317" s="39">
        <f t="shared" si="24"/>
        <v>0</v>
      </c>
      <c r="K317" s="39">
        <f t="shared" si="22"/>
        <v>0</v>
      </c>
      <c r="L317" s="39">
        <f t="shared" si="23"/>
        <v>0</v>
      </c>
      <c r="M317" s="3">
        <f t="shared" si="25"/>
        <v>0</v>
      </c>
    </row>
    <row r="318" spans="1:13" x14ac:dyDescent="0.2">
      <c r="A318" s="4"/>
      <c r="B318" s="5"/>
      <c r="C318" s="5"/>
      <c r="D318" s="5"/>
      <c r="E318" s="5"/>
      <c r="F318" s="5"/>
      <c r="G318" s="5"/>
      <c r="H318" s="5"/>
      <c r="I318" s="3">
        <v>317</v>
      </c>
      <c r="J318" s="39">
        <f t="shared" si="24"/>
        <v>0</v>
      </c>
      <c r="K318" s="39">
        <f t="shared" si="22"/>
        <v>0</v>
      </c>
      <c r="L318" s="39">
        <f t="shared" si="23"/>
        <v>0</v>
      </c>
      <c r="M318" s="3">
        <f t="shared" si="25"/>
        <v>0</v>
      </c>
    </row>
    <row r="319" spans="1:13" x14ac:dyDescent="0.2">
      <c r="A319" s="4"/>
      <c r="B319" s="5"/>
      <c r="C319" s="5"/>
      <c r="D319" s="5"/>
      <c r="E319" s="5"/>
      <c r="F319" s="5"/>
      <c r="G319" s="5"/>
      <c r="H319" s="5"/>
      <c r="I319" s="3">
        <v>318</v>
      </c>
      <c r="J319" s="39">
        <f t="shared" si="24"/>
        <v>0</v>
      </c>
      <c r="K319" s="39">
        <f t="shared" si="22"/>
        <v>0</v>
      </c>
      <c r="L319" s="39">
        <f t="shared" si="23"/>
        <v>0</v>
      </c>
      <c r="M319" s="3">
        <f t="shared" si="25"/>
        <v>0</v>
      </c>
    </row>
    <row r="320" spans="1:13" x14ac:dyDescent="0.2">
      <c r="A320" s="4"/>
      <c r="B320" s="5"/>
      <c r="C320" s="5"/>
      <c r="D320" s="5"/>
      <c r="E320" s="5"/>
      <c r="F320" s="5"/>
      <c r="G320" s="5"/>
      <c r="H320" s="5"/>
      <c r="I320" s="3">
        <v>319</v>
      </c>
      <c r="J320" s="39">
        <f t="shared" si="24"/>
        <v>0</v>
      </c>
      <c r="K320" s="39">
        <f t="shared" si="22"/>
        <v>0</v>
      </c>
      <c r="L320" s="39">
        <f t="shared" si="23"/>
        <v>0</v>
      </c>
      <c r="M320" s="3">
        <f t="shared" si="25"/>
        <v>0</v>
      </c>
    </row>
    <row r="321" spans="1:13" x14ac:dyDescent="0.2">
      <c r="A321" s="4"/>
      <c r="B321" s="5"/>
      <c r="C321" s="5"/>
      <c r="D321" s="5"/>
      <c r="E321" s="5"/>
      <c r="F321" s="5"/>
      <c r="G321" s="5"/>
      <c r="H321" s="5"/>
      <c r="I321" s="3">
        <v>320</v>
      </c>
      <c r="J321" s="39">
        <f t="shared" si="24"/>
        <v>0</v>
      </c>
      <c r="K321" s="39">
        <f t="shared" si="22"/>
        <v>0</v>
      </c>
      <c r="L321" s="39">
        <f t="shared" si="23"/>
        <v>0</v>
      </c>
      <c r="M321" s="3">
        <f t="shared" si="25"/>
        <v>0</v>
      </c>
    </row>
    <row r="322" spans="1:13" x14ac:dyDescent="0.2">
      <c r="A322" s="4"/>
      <c r="B322" s="5"/>
      <c r="C322" s="5"/>
      <c r="D322" s="5"/>
      <c r="E322" s="5"/>
      <c r="F322" s="5"/>
      <c r="G322" s="5"/>
      <c r="H322" s="5"/>
      <c r="I322" s="3">
        <v>321</v>
      </c>
      <c r="J322" s="39">
        <f t="shared" si="24"/>
        <v>0</v>
      </c>
      <c r="K322" s="39">
        <f t="shared" si="22"/>
        <v>0</v>
      </c>
      <c r="L322" s="39">
        <f t="shared" si="23"/>
        <v>0</v>
      </c>
      <c r="M322" s="3">
        <f t="shared" si="25"/>
        <v>0</v>
      </c>
    </row>
    <row r="323" spans="1:13" x14ac:dyDescent="0.2">
      <c r="A323" s="4"/>
      <c r="B323" s="5"/>
      <c r="C323" s="5"/>
      <c r="D323" s="5"/>
      <c r="E323" s="5"/>
      <c r="F323" s="5"/>
      <c r="G323" s="5"/>
      <c r="H323" s="5"/>
      <c r="I323" s="3">
        <v>322</v>
      </c>
      <c r="J323" s="39">
        <f t="shared" si="24"/>
        <v>0</v>
      </c>
      <c r="K323" s="39">
        <f t="shared" ref="K323:K363" si="26">IF(I323&gt;$G$11,0,-IPMT($D$17,I323,$F$6,$F$3))</f>
        <v>0</v>
      </c>
      <c r="L323" s="39">
        <f t="shared" si="23"/>
        <v>0</v>
      </c>
      <c r="M323" s="3">
        <f t="shared" si="25"/>
        <v>0</v>
      </c>
    </row>
    <row r="324" spans="1:13" x14ac:dyDescent="0.2">
      <c r="A324" s="4"/>
      <c r="B324" s="5"/>
      <c r="C324" s="5"/>
      <c r="D324" s="5"/>
      <c r="E324" s="5"/>
      <c r="F324" s="5"/>
      <c r="G324" s="5"/>
      <c r="H324" s="5"/>
      <c r="I324" s="3">
        <v>323</v>
      </c>
      <c r="J324" s="39">
        <f t="shared" si="24"/>
        <v>0</v>
      </c>
      <c r="K324" s="39">
        <f t="shared" si="26"/>
        <v>0</v>
      </c>
      <c r="L324" s="39">
        <f t="shared" si="23"/>
        <v>0</v>
      </c>
      <c r="M324" s="3">
        <f t="shared" si="25"/>
        <v>0</v>
      </c>
    </row>
    <row r="325" spans="1:13" x14ac:dyDescent="0.2">
      <c r="A325" s="4"/>
      <c r="B325" s="5"/>
      <c r="C325" s="5"/>
      <c r="D325" s="5"/>
      <c r="E325" s="5"/>
      <c r="F325" s="5"/>
      <c r="G325" s="5"/>
      <c r="H325" s="5"/>
      <c r="I325" s="3">
        <v>324</v>
      </c>
      <c r="J325" s="39">
        <f t="shared" si="24"/>
        <v>0</v>
      </c>
      <c r="K325" s="39">
        <f t="shared" si="26"/>
        <v>0</v>
      </c>
      <c r="L325" s="39">
        <f t="shared" si="23"/>
        <v>0</v>
      </c>
      <c r="M325" s="3">
        <f t="shared" si="25"/>
        <v>0</v>
      </c>
    </row>
    <row r="326" spans="1:13" x14ac:dyDescent="0.2">
      <c r="A326" s="4"/>
      <c r="B326" s="5"/>
      <c r="C326" s="5"/>
      <c r="D326" s="5"/>
      <c r="E326" s="5"/>
      <c r="F326" s="5"/>
      <c r="G326" s="5"/>
      <c r="H326" s="5"/>
      <c r="I326" s="3">
        <v>325</v>
      </c>
      <c r="J326" s="39">
        <f t="shared" si="24"/>
        <v>0</v>
      </c>
      <c r="K326" s="39">
        <f t="shared" si="26"/>
        <v>0</v>
      </c>
      <c r="L326" s="39">
        <f t="shared" si="23"/>
        <v>0</v>
      </c>
      <c r="M326" s="3">
        <f t="shared" si="25"/>
        <v>0</v>
      </c>
    </row>
    <row r="327" spans="1:13" x14ac:dyDescent="0.2">
      <c r="A327" s="4"/>
      <c r="B327" s="5"/>
      <c r="C327" s="5"/>
      <c r="D327" s="5"/>
      <c r="E327" s="5"/>
      <c r="F327" s="5"/>
      <c r="G327" s="5"/>
      <c r="H327" s="5"/>
      <c r="I327" s="3">
        <v>326</v>
      </c>
      <c r="J327" s="39">
        <f t="shared" si="24"/>
        <v>0</v>
      </c>
      <c r="K327" s="39">
        <f t="shared" si="26"/>
        <v>0</v>
      </c>
      <c r="L327" s="39">
        <f t="shared" si="23"/>
        <v>0</v>
      </c>
      <c r="M327" s="3">
        <f t="shared" si="25"/>
        <v>0</v>
      </c>
    </row>
    <row r="328" spans="1:13" x14ac:dyDescent="0.2">
      <c r="A328" s="4"/>
      <c r="B328" s="5"/>
      <c r="C328" s="5"/>
      <c r="D328" s="5"/>
      <c r="E328" s="5"/>
      <c r="F328" s="5"/>
      <c r="G328" s="5"/>
      <c r="H328" s="5"/>
      <c r="I328" s="3">
        <v>327</v>
      </c>
      <c r="J328" s="39">
        <f t="shared" si="24"/>
        <v>0</v>
      </c>
      <c r="K328" s="39">
        <f t="shared" si="26"/>
        <v>0</v>
      </c>
      <c r="L328" s="39">
        <f t="shared" si="23"/>
        <v>0</v>
      </c>
      <c r="M328" s="3">
        <f t="shared" si="25"/>
        <v>0</v>
      </c>
    </row>
    <row r="329" spans="1:13" x14ac:dyDescent="0.2">
      <c r="A329" s="4"/>
      <c r="B329" s="5"/>
      <c r="C329" s="5"/>
      <c r="D329" s="5"/>
      <c r="E329" s="5"/>
      <c r="F329" s="5"/>
      <c r="G329" s="5"/>
      <c r="H329" s="5"/>
      <c r="I329" s="3">
        <v>328</v>
      </c>
      <c r="J329" s="39">
        <f t="shared" si="24"/>
        <v>0</v>
      </c>
      <c r="K329" s="39">
        <f t="shared" si="26"/>
        <v>0</v>
      </c>
      <c r="L329" s="39">
        <f t="shared" si="23"/>
        <v>0</v>
      </c>
      <c r="M329" s="3">
        <f t="shared" si="25"/>
        <v>0</v>
      </c>
    </row>
    <row r="330" spans="1:13" x14ac:dyDescent="0.2">
      <c r="A330" s="4"/>
      <c r="B330" s="5"/>
      <c r="C330" s="5"/>
      <c r="D330" s="5"/>
      <c r="E330" s="5"/>
      <c r="F330" s="5"/>
      <c r="G330" s="5"/>
      <c r="H330" s="5"/>
      <c r="I330" s="3">
        <v>329</v>
      </c>
      <c r="J330" s="39">
        <f t="shared" si="24"/>
        <v>0</v>
      </c>
      <c r="K330" s="39">
        <f t="shared" si="26"/>
        <v>0</v>
      </c>
      <c r="L330" s="39">
        <f t="shared" si="23"/>
        <v>0</v>
      </c>
      <c r="M330" s="3">
        <f t="shared" si="25"/>
        <v>0</v>
      </c>
    </row>
    <row r="331" spans="1:13" x14ac:dyDescent="0.2">
      <c r="A331" s="4"/>
      <c r="B331" s="5"/>
      <c r="C331" s="5"/>
      <c r="D331" s="5"/>
      <c r="E331" s="5"/>
      <c r="F331" s="5"/>
      <c r="G331" s="5"/>
      <c r="H331" s="5"/>
      <c r="I331" s="3">
        <v>330</v>
      </c>
      <c r="J331" s="39">
        <f t="shared" si="24"/>
        <v>0</v>
      </c>
      <c r="K331" s="39">
        <f t="shared" si="26"/>
        <v>0</v>
      </c>
      <c r="L331" s="39">
        <f t="shared" si="23"/>
        <v>0</v>
      </c>
      <c r="M331" s="3">
        <f t="shared" si="25"/>
        <v>0</v>
      </c>
    </row>
    <row r="332" spans="1:13" x14ac:dyDescent="0.2">
      <c r="A332" s="4"/>
      <c r="B332" s="5"/>
      <c r="C332" s="5"/>
      <c r="D332" s="5"/>
      <c r="E332" s="5"/>
      <c r="F332" s="5"/>
      <c r="G332" s="5"/>
      <c r="H332" s="5"/>
      <c r="I332" s="3">
        <v>331</v>
      </c>
      <c r="J332" s="39">
        <f t="shared" si="24"/>
        <v>0</v>
      </c>
      <c r="K332" s="39">
        <f t="shared" si="26"/>
        <v>0</v>
      </c>
      <c r="L332" s="39">
        <f t="shared" si="23"/>
        <v>0</v>
      </c>
      <c r="M332" s="3">
        <f t="shared" si="25"/>
        <v>0</v>
      </c>
    </row>
    <row r="333" spans="1:13" x14ac:dyDescent="0.2">
      <c r="A333" s="4"/>
      <c r="B333" s="5"/>
      <c r="C333" s="5"/>
      <c r="D333" s="5"/>
      <c r="E333" s="5"/>
      <c r="F333" s="5"/>
      <c r="G333" s="5"/>
      <c r="H333" s="5"/>
      <c r="I333" s="3">
        <v>332</v>
      </c>
      <c r="J333" s="39">
        <f t="shared" si="24"/>
        <v>0</v>
      </c>
      <c r="K333" s="39">
        <f t="shared" si="26"/>
        <v>0</v>
      </c>
      <c r="L333" s="39">
        <f t="shared" si="23"/>
        <v>0</v>
      </c>
      <c r="M333" s="3">
        <f t="shared" si="25"/>
        <v>0</v>
      </c>
    </row>
    <row r="334" spans="1:13" x14ac:dyDescent="0.2">
      <c r="A334" s="4"/>
      <c r="B334" s="5"/>
      <c r="C334" s="5"/>
      <c r="D334" s="5"/>
      <c r="E334" s="5"/>
      <c r="F334" s="5"/>
      <c r="G334" s="5"/>
      <c r="H334" s="5"/>
      <c r="I334" s="3">
        <v>333</v>
      </c>
      <c r="J334" s="39">
        <f t="shared" si="24"/>
        <v>0</v>
      </c>
      <c r="K334" s="39">
        <f t="shared" si="26"/>
        <v>0</v>
      </c>
      <c r="L334" s="39">
        <f t="shared" si="23"/>
        <v>0</v>
      </c>
      <c r="M334" s="3">
        <f t="shared" si="25"/>
        <v>0</v>
      </c>
    </row>
    <row r="335" spans="1:13" x14ac:dyDescent="0.2">
      <c r="A335" s="4"/>
      <c r="B335" s="5"/>
      <c r="C335" s="5"/>
      <c r="D335" s="5"/>
      <c r="E335" s="5"/>
      <c r="F335" s="5"/>
      <c r="G335" s="5"/>
      <c r="H335" s="5"/>
      <c r="I335" s="3">
        <v>334</v>
      </c>
      <c r="J335" s="39">
        <f t="shared" si="24"/>
        <v>0</v>
      </c>
      <c r="K335" s="39">
        <f t="shared" si="26"/>
        <v>0</v>
      </c>
      <c r="L335" s="39">
        <f t="shared" si="23"/>
        <v>0</v>
      </c>
      <c r="M335" s="3">
        <f t="shared" si="25"/>
        <v>0</v>
      </c>
    </row>
    <row r="336" spans="1:13" x14ac:dyDescent="0.2">
      <c r="A336" s="4"/>
      <c r="B336" s="5"/>
      <c r="C336" s="5"/>
      <c r="D336" s="5"/>
      <c r="E336" s="5"/>
      <c r="F336" s="5"/>
      <c r="G336" s="5"/>
      <c r="H336" s="5"/>
      <c r="I336" s="3">
        <v>335</v>
      </c>
      <c r="J336" s="39">
        <f t="shared" si="24"/>
        <v>0</v>
      </c>
      <c r="K336" s="39">
        <f t="shared" si="26"/>
        <v>0</v>
      </c>
      <c r="L336" s="39">
        <f t="shared" si="23"/>
        <v>0</v>
      </c>
      <c r="M336" s="3">
        <f t="shared" si="25"/>
        <v>0</v>
      </c>
    </row>
    <row r="337" spans="1:13" x14ac:dyDescent="0.2">
      <c r="A337" s="4"/>
      <c r="B337" s="5"/>
      <c r="C337" s="5"/>
      <c r="D337" s="5"/>
      <c r="E337" s="5"/>
      <c r="F337" s="5"/>
      <c r="G337" s="5"/>
      <c r="H337" s="5"/>
      <c r="I337" s="3">
        <v>336</v>
      </c>
      <c r="J337" s="39">
        <f t="shared" si="24"/>
        <v>0</v>
      </c>
      <c r="K337" s="39">
        <f t="shared" si="26"/>
        <v>0</v>
      </c>
      <c r="L337" s="39">
        <f t="shared" si="23"/>
        <v>0</v>
      </c>
      <c r="M337" s="3">
        <f t="shared" si="25"/>
        <v>0</v>
      </c>
    </row>
    <row r="338" spans="1:13" x14ac:dyDescent="0.2">
      <c r="A338" s="4"/>
      <c r="B338" s="5"/>
      <c r="C338" s="5"/>
      <c r="D338" s="5"/>
      <c r="E338" s="5"/>
      <c r="F338" s="5"/>
      <c r="G338" s="5"/>
      <c r="H338" s="5"/>
      <c r="I338" s="3">
        <v>337</v>
      </c>
      <c r="J338" s="39">
        <f t="shared" si="24"/>
        <v>0</v>
      </c>
      <c r="K338" s="39">
        <f t="shared" si="26"/>
        <v>0</v>
      </c>
      <c r="L338" s="39">
        <f t="shared" si="23"/>
        <v>0</v>
      </c>
      <c r="M338" s="3">
        <f t="shared" si="25"/>
        <v>0</v>
      </c>
    </row>
    <row r="339" spans="1:13" x14ac:dyDescent="0.2">
      <c r="A339" s="4"/>
      <c r="B339" s="5"/>
      <c r="C339" s="5"/>
      <c r="D339" s="5"/>
      <c r="E339" s="5"/>
      <c r="F339" s="5"/>
      <c r="G339" s="5"/>
      <c r="H339" s="5"/>
      <c r="I339" s="3">
        <v>338</v>
      </c>
      <c r="J339" s="39">
        <f t="shared" si="24"/>
        <v>0</v>
      </c>
      <c r="K339" s="39">
        <f t="shared" si="26"/>
        <v>0</v>
      </c>
      <c r="L339" s="39">
        <f t="shared" si="23"/>
        <v>0</v>
      </c>
      <c r="M339" s="3">
        <f t="shared" si="25"/>
        <v>0</v>
      </c>
    </row>
    <row r="340" spans="1:13" x14ac:dyDescent="0.2">
      <c r="A340" s="4"/>
      <c r="B340" s="5"/>
      <c r="C340" s="5"/>
      <c r="D340" s="5"/>
      <c r="E340" s="5"/>
      <c r="F340" s="5"/>
      <c r="G340" s="5"/>
      <c r="H340" s="5"/>
      <c r="I340" s="3">
        <v>339</v>
      </c>
      <c r="J340" s="39">
        <f t="shared" si="24"/>
        <v>0</v>
      </c>
      <c r="K340" s="39">
        <f t="shared" si="26"/>
        <v>0</v>
      </c>
      <c r="L340" s="39">
        <f t="shared" si="23"/>
        <v>0</v>
      </c>
      <c r="M340" s="3">
        <f t="shared" si="25"/>
        <v>0</v>
      </c>
    </row>
    <row r="341" spans="1:13" x14ac:dyDescent="0.2">
      <c r="A341" s="4"/>
      <c r="B341" s="5"/>
      <c r="C341" s="5"/>
      <c r="D341" s="5"/>
      <c r="E341" s="5"/>
      <c r="F341" s="5"/>
      <c r="G341" s="5"/>
      <c r="H341" s="5"/>
      <c r="I341" s="3">
        <v>340</v>
      </c>
      <c r="J341" s="39">
        <f t="shared" si="24"/>
        <v>0</v>
      </c>
      <c r="K341" s="39">
        <f t="shared" si="26"/>
        <v>0</v>
      </c>
      <c r="L341" s="39">
        <f t="shared" si="23"/>
        <v>0</v>
      </c>
      <c r="M341" s="3">
        <f t="shared" si="25"/>
        <v>0</v>
      </c>
    </row>
    <row r="342" spans="1:13" x14ac:dyDescent="0.2">
      <c r="A342" s="4"/>
      <c r="B342" s="5"/>
      <c r="C342" s="5"/>
      <c r="D342" s="5"/>
      <c r="E342" s="5"/>
      <c r="F342" s="5"/>
      <c r="G342" s="5"/>
      <c r="H342" s="5"/>
      <c r="I342" s="3">
        <v>341</v>
      </c>
      <c r="J342" s="39">
        <f t="shared" si="24"/>
        <v>0</v>
      </c>
      <c r="K342" s="39">
        <f t="shared" si="26"/>
        <v>0</v>
      </c>
      <c r="L342" s="39">
        <f t="shared" si="23"/>
        <v>0</v>
      </c>
      <c r="M342" s="3">
        <f t="shared" si="25"/>
        <v>0</v>
      </c>
    </row>
    <row r="343" spans="1:13" x14ac:dyDescent="0.2">
      <c r="A343" s="4"/>
      <c r="B343" s="5"/>
      <c r="C343" s="5"/>
      <c r="D343" s="5"/>
      <c r="E343" s="5"/>
      <c r="F343" s="5"/>
      <c r="G343" s="5"/>
      <c r="H343" s="5"/>
      <c r="I343" s="3">
        <v>342</v>
      </c>
      <c r="J343" s="39">
        <f t="shared" si="24"/>
        <v>0</v>
      </c>
      <c r="K343" s="39">
        <f t="shared" si="26"/>
        <v>0</v>
      </c>
      <c r="L343" s="39">
        <f t="shared" si="23"/>
        <v>0</v>
      </c>
      <c r="M343" s="3">
        <f t="shared" si="25"/>
        <v>0</v>
      </c>
    </row>
    <row r="344" spans="1:13" x14ac:dyDescent="0.2">
      <c r="A344" s="4"/>
      <c r="B344" s="5"/>
      <c r="C344" s="5"/>
      <c r="D344" s="5"/>
      <c r="E344" s="5"/>
      <c r="F344" s="5"/>
      <c r="G344" s="5"/>
      <c r="H344" s="5"/>
      <c r="I344" s="3">
        <v>343</v>
      </c>
      <c r="J344" s="39">
        <f t="shared" si="24"/>
        <v>0</v>
      </c>
      <c r="K344" s="39">
        <f t="shared" si="26"/>
        <v>0</v>
      </c>
      <c r="L344" s="39">
        <f t="shared" si="23"/>
        <v>0</v>
      </c>
      <c r="M344" s="3">
        <f t="shared" si="25"/>
        <v>0</v>
      </c>
    </row>
    <row r="345" spans="1:13" x14ac:dyDescent="0.2">
      <c r="A345" s="4"/>
      <c r="B345" s="5"/>
      <c r="C345" s="5"/>
      <c r="D345" s="5"/>
      <c r="E345" s="5"/>
      <c r="F345" s="5"/>
      <c r="G345" s="5"/>
      <c r="H345" s="5"/>
      <c r="I345" s="3">
        <v>344</v>
      </c>
      <c r="J345" s="39">
        <f t="shared" si="24"/>
        <v>0</v>
      </c>
      <c r="K345" s="39">
        <f t="shared" si="26"/>
        <v>0</v>
      </c>
      <c r="L345" s="39">
        <f t="shared" si="23"/>
        <v>0</v>
      </c>
      <c r="M345" s="3">
        <f t="shared" si="25"/>
        <v>0</v>
      </c>
    </row>
    <row r="346" spans="1:13" x14ac:dyDescent="0.2">
      <c r="A346" s="4"/>
      <c r="B346" s="5"/>
      <c r="C346" s="5"/>
      <c r="D346" s="5"/>
      <c r="E346" s="5"/>
      <c r="F346" s="5"/>
      <c r="G346" s="5"/>
      <c r="H346" s="5"/>
      <c r="I346" s="3">
        <v>345</v>
      </c>
      <c r="J346" s="39">
        <f t="shared" si="24"/>
        <v>0</v>
      </c>
      <c r="K346" s="39">
        <f t="shared" si="26"/>
        <v>0</v>
      </c>
      <c r="L346" s="39">
        <f t="shared" si="23"/>
        <v>0</v>
      </c>
      <c r="M346" s="3">
        <f t="shared" si="25"/>
        <v>0</v>
      </c>
    </row>
    <row r="347" spans="1:13" x14ac:dyDescent="0.2">
      <c r="A347" s="4"/>
      <c r="B347" s="5"/>
      <c r="C347" s="5"/>
      <c r="D347" s="5"/>
      <c r="E347" s="5"/>
      <c r="F347" s="5"/>
      <c r="G347" s="5"/>
      <c r="H347" s="5"/>
      <c r="I347" s="3">
        <v>346</v>
      </c>
      <c r="J347" s="39">
        <f t="shared" si="24"/>
        <v>0</v>
      </c>
      <c r="K347" s="39">
        <f t="shared" si="26"/>
        <v>0</v>
      </c>
      <c r="L347" s="39">
        <f t="shared" si="23"/>
        <v>0</v>
      </c>
      <c r="M347" s="3">
        <f t="shared" si="25"/>
        <v>0</v>
      </c>
    </row>
    <row r="348" spans="1:13" x14ac:dyDescent="0.2">
      <c r="A348" s="4"/>
      <c r="B348" s="5"/>
      <c r="C348" s="5"/>
      <c r="D348" s="5"/>
      <c r="E348" s="5"/>
      <c r="F348" s="5"/>
      <c r="G348" s="5"/>
      <c r="H348" s="5"/>
      <c r="I348" s="3">
        <v>347</v>
      </c>
      <c r="J348" s="39">
        <f t="shared" si="24"/>
        <v>0</v>
      </c>
      <c r="K348" s="39">
        <f t="shared" si="26"/>
        <v>0</v>
      </c>
      <c r="L348" s="39">
        <f t="shared" si="23"/>
        <v>0</v>
      </c>
      <c r="M348" s="3">
        <f t="shared" si="25"/>
        <v>0</v>
      </c>
    </row>
    <row r="349" spans="1:13" x14ac:dyDescent="0.2">
      <c r="A349" s="4"/>
      <c r="B349" s="5"/>
      <c r="C349" s="5"/>
      <c r="D349" s="5"/>
      <c r="E349" s="5"/>
      <c r="F349" s="5"/>
      <c r="G349" s="5"/>
      <c r="H349" s="5"/>
      <c r="I349" s="3">
        <v>348</v>
      </c>
      <c r="J349" s="39">
        <f t="shared" si="24"/>
        <v>0</v>
      </c>
      <c r="K349" s="39">
        <f t="shared" si="26"/>
        <v>0</v>
      </c>
      <c r="L349" s="39">
        <f t="shared" si="23"/>
        <v>0</v>
      </c>
      <c r="M349" s="3">
        <f t="shared" si="25"/>
        <v>0</v>
      </c>
    </row>
    <row r="350" spans="1:13" x14ac:dyDescent="0.2">
      <c r="A350" s="4"/>
      <c r="B350" s="5"/>
      <c r="C350" s="5"/>
      <c r="D350" s="5"/>
      <c r="E350" s="5"/>
      <c r="F350" s="5"/>
      <c r="G350" s="5"/>
      <c r="H350" s="5"/>
      <c r="I350" s="3">
        <v>349</v>
      </c>
      <c r="J350" s="39">
        <f t="shared" si="24"/>
        <v>0</v>
      </c>
      <c r="K350" s="39">
        <f t="shared" si="26"/>
        <v>0</v>
      </c>
      <c r="L350" s="39">
        <f t="shared" si="23"/>
        <v>0</v>
      </c>
      <c r="M350" s="3">
        <f t="shared" si="25"/>
        <v>0</v>
      </c>
    </row>
    <row r="351" spans="1:13" x14ac:dyDescent="0.2">
      <c r="A351" s="4"/>
      <c r="B351" s="5"/>
      <c r="C351" s="5"/>
      <c r="D351" s="5"/>
      <c r="E351" s="5"/>
      <c r="F351" s="5"/>
      <c r="G351" s="5"/>
      <c r="H351" s="5"/>
      <c r="I351" s="3">
        <v>350</v>
      </c>
      <c r="J351" s="39">
        <f t="shared" si="24"/>
        <v>0</v>
      </c>
      <c r="K351" s="39">
        <f t="shared" si="26"/>
        <v>0</v>
      </c>
      <c r="L351" s="39">
        <f t="shared" si="23"/>
        <v>0</v>
      </c>
      <c r="M351" s="3">
        <f t="shared" si="25"/>
        <v>0</v>
      </c>
    </row>
    <row r="352" spans="1:13" x14ac:dyDescent="0.2">
      <c r="A352" s="4"/>
      <c r="B352" s="5"/>
      <c r="C352" s="5"/>
      <c r="D352" s="5"/>
      <c r="E352" s="5"/>
      <c r="F352" s="5"/>
      <c r="G352" s="5"/>
      <c r="H352" s="5"/>
      <c r="I352" s="3">
        <v>351</v>
      </c>
      <c r="J352" s="39">
        <f t="shared" si="24"/>
        <v>0</v>
      </c>
      <c r="K352" s="39">
        <f t="shared" si="26"/>
        <v>0</v>
      </c>
      <c r="L352" s="39">
        <f t="shared" si="23"/>
        <v>0</v>
      </c>
      <c r="M352" s="3">
        <f t="shared" si="25"/>
        <v>0</v>
      </c>
    </row>
    <row r="353" spans="1:13" x14ac:dyDescent="0.2">
      <c r="A353" s="4"/>
      <c r="B353" s="5"/>
      <c r="C353" s="5"/>
      <c r="D353" s="5"/>
      <c r="E353" s="5"/>
      <c r="F353" s="5"/>
      <c r="G353" s="5"/>
      <c r="H353" s="5"/>
      <c r="I353" s="3">
        <v>352</v>
      </c>
      <c r="J353" s="39">
        <f t="shared" si="24"/>
        <v>0</v>
      </c>
      <c r="K353" s="39">
        <f t="shared" si="26"/>
        <v>0</v>
      </c>
      <c r="L353" s="39">
        <f t="shared" si="23"/>
        <v>0</v>
      </c>
      <c r="M353" s="3">
        <f t="shared" si="25"/>
        <v>0</v>
      </c>
    </row>
    <row r="354" spans="1:13" x14ac:dyDescent="0.2">
      <c r="A354" s="4"/>
      <c r="B354" s="5"/>
      <c r="C354" s="5"/>
      <c r="D354" s="5"/>
      <c r="E354" s="5"/>
      <c r="F354" s="5"/>
      <c r="G354" s="5"/>
      <c r="H354" s="5"/>
      <c r="I354" s="3">
        <v>353</v>
      </c>
      <c r="J354" s="39">
        <f t="shared" si="24"/>
        <v>0</v>
      </c>
      <c r="K354" s="39">
        <f t="shared" si="26"/>
        <v>0</v>
      </c>
      <c r="L354" s="39">
        <f t="shared" si="23"/>
        <v>0</v>
      </c>
      <c r="M354" s="3">
        <f t="shared" si="25"/>
        <v>0</v>
      </c>
    </row>
    <row r="355" spans="1:13" x14ac:dyDescent="0.2">
      <c r="A355" s="4"/>
      <c r="B355" s="5"/>
      <c r="C355" s="5"/>
      <c r="D355" s="5"/>
      <c r="E355" s="5"/>
      <c r="F355" s="5"/>
      <c r="G355" s="5"/>
      <c r="H355" s="5"/>
      <c r="I355" s="3">
        <v>354</v>
      </c>
      <c r="J355" s="39">
        <f t="shared" si="24"/>
        <v>0</v>
      </c>
      <c r="K355" s="39">
        <f t="shared" si="26"/>
        <v>0</v>
      </c>
      <c r="L355" s="39">
        <f t="shared" si="23"/>
        <v>0</v>
      </c>
      <c r="M355" s="3">
        <f t="shared" si="25"/>
        <v>0</v>
      </c>
    </row>
    <row r="356" spans="1:13" x14ac:dyDescent="0.2">
      <c r="A356" s="4"/>
      <c r="B356" s="5"/>
      <c r="C356" s="5"/>
      <c r="D356" s="5"/>
      <c r="E356" s="5"/>
      <c r="F356" s="5"/>
      <c r="G356" s="5"/>
      <c r="H356" s="5"/>
      <c r="I356" s="3">
        <v>355</v>
      </c>
      <c r="J356" s="39">
        <f t="shared" si="24"/>
        <v>0</v>
      </c>
      <c r="K356" s="39">
        <f t="shared" si="26"/>
        <v>0</v>
      </c>
      <c r="L356" s="39">
        <f t="shared" si="23"/>
        <v>0</v>
      </c>
      <c r="M356" s="3">
        <f t="shared" si="25"/>
        <v>0</v>
      </c>
    </row>
    <row r="357" spans="1:13" x14ac:dyDescent="0.2">
      <c r="A357" s="4"/>
      <c r="B357" s="5"/>
      <c r="C357" s="5"/>
      <c r="D357" s="5"/>
      <c r="E357" s="5"/>
      <c r="F357" s="5"/>
      <c r="G357" s="5"/>
      <c r="H357" s="5"/>
      <c r="I357" s="3">
        <v>356</v>
      </c>
      <c r="J357" s="39">
        <f t="shared" si="24"/>
        <v>0</v>
      </c>
      <c r="K357" s="39">
        <f t="shared" si="26"/>
        <v>0</v>
      </c>
      <c r="L357" s="39">
        <f t="shared" si="23"/>
        <v>0</v>
      </c>
      <c r="M357" s="3">
        <f t="shared" si="25"/>
        <v>0</v>
      </c>
    </row>
    <row r="358" spans="1:13" x14ac:dyDescent="0.2">
      <c r="A358" s="4"/>
      <c r="B358" s="5"/>
      <c r="C358" s="5"/>
      <c r="D358" s="5"/>
      <c r="E358" s="5"/>
      <c r="F358" s="5"/>
      <c r="G358" s="5"/>
      <c r="H358" s="5"/>
      <c r="I358" s="3">
        <v>357</v>
      </c>
      <c r="J358" s="39">
        <f t="shared" si="24"/>
        <v>0</v>
      </c>
      <c r="K358" s="39">
        <f t="shared" si="26"/>
        <v>0</v>
      </c>
      <c r="L358" s="39">
        <f t="shared" si="23"/>
        <v>0</v>
      </c>
      <c r="M358" s="3">
        <f t="shared" si="25"/>
        <v>0</v>
      </c>
    </row>
    <row r="359" spans="1:13" x14ac:dyDescent="0.2">
      <c r="A359" s="4"/>
      <c r="B359" s="5"/>
      <c r="C359" s="5"/>
      <c r="D359" s="5"/>
      <c r="E359" s="5"/>
      <c r="F359" s="5"/>
      <c r="G359" s="5"/>
      <c r="H359" s="5"/>
      <c r="I359" s="3">
        <v>358</v>
      </c>
      <c r="J359" s="39">
        <f t="shared" si="24"/>
        <v>0</v>
      </c>
      <c r="K359" s="39">
        <f t="shared" si="26"/>
        <v>0</v>
      </c>
      <c r="L359" s="39">
        <f t="shared" si="23"/>
        <v>0</v>
      </c>
      <c r="M359" s="3">
        <f t="shared" si="25"/>
        <v>0</v>
      </c>
    </row>
    <row r="360" spans="1:13" x14ac:dyDescent="0.2">
      <c r="A360" s="4"/>
      <c r="B360" s="5"/>
      <c r="C360" s="5"/>
      <c r="D360" s="5"/>
      <c r="E360" s="5"/>
      <c r="F360" s="5"/>
      <c r="G360" s="5"/>
      <c r="H360" s="5"/>
      <c r="I360" s="3">
        <v>359</v>
      </c>
      <c r="J360" s="39">
        <f t="shared" si="24"/>
        <v>0</v>
      </c>
      <c r="K360" s="39">
        <f t="shared" si="26"/>
        <v>0</v>
      </c>
      <c r="L360" s="39">
        <f t="shared" si="23"/>
        <v>0</v>
      </c>
      <c r="M360" s="3">
        <f t="shared" si="25"/>
        <v>0</v>
      </c>
    </row>
    <row r="361" spans="1:13" x14ac:dyDescent="0.2">
      <c r="A361" s="4"/>
      <c r="B361" s="5"/>
      <c r="C361" s="5"/>
      <c r="D361" s="5"/>
      <c r="E361" s="5"/>
      <c r="F361" s="5"/>
      <c r="G361" s="5"/>
      <c r="H361" s="5"/>
      <c r="I361" s="3">
        <v>360</v>
      </c>
      <c r="J361" s="39">
        <f t="shared" si="24"/>
        <v>0</v>
      </c>
      <c r="K361" s="39">
        <f t="shared" si="26"/>
        <v>0</v>
      </c>
      <c r="L361" s="39">
        <f t="shared" si="23"/>
        <v>0</v>
      </c>
      <c r="M361" s="3">
        <f t="shared" si="25"/>
        <v>0</v>
      </c>
    </row>
    <row r="362" spans="1:13" x14ac:dyDescent="0.2">
      <c r="A362" s="4"/>
      <c r="B362" s="5"/>
      <c r="C362" s="5"/>
      <c r="D362" s="5"/>
      <c r="E362" s="5"/>
      <c r="F362" s="5"/>
      <c r="G362" s="5"/>
      <c r="H362" s="5"/>
      <c r="I362" s="3">
        <v>361</v>
      </c>
      <c r="J362" s="39">
        <f t="shared" si="24"/>
        <v>0</v>
      </c>
      <c r="K362" s="39">
        <f t="shared" si="26"/>
        <v>0</v>
      </c>
      <c r="L362" s="39">
        <f t="shared" si="23"/>
        <v>0</v>
      </c>
      <c r="M362" s="3">
        <f t="shared" si="25"/>
        <v>0</v>
      </c>
    </row>
    <row r="363" spans="1:13" x14ac:dyDescent="0.2">
      <c r="A363" s="4"/>
      <c r="B363" s="5"/>
      <c r="C363" s="5"/>
      <c r="D363" s="5"/>
      <c r="E363" s="5"/>
      <c r="F363" s="5"/>
      <c r="G363" s="5"/>
      <c r="H363" s="5"/>
      <c r="I363" s="3">
        <v>362</v>
      </c>
      <c r="J363" s="39">
        <f t="shared" si="24"/>
        <v>0</v>
      </c>
      <c r="K363" s="39">
        <f t="shared" si="26"/>
        <v>0</v>
      </c>
      <c r="L363" s="39">
        <f t="shared" si="23"/>
        <v>0</v>
      </c>
      <c r="M363" s="3">
        <f t="shared" si="25"/>
        <v>0</v>
      </c>
    </row>
    <row r="364" spans="1:13" x14ac:dyDescent="0.2">
      <c r="A364" s="4"/>
      <c r="B364" s="5"/>
      <c r="C364" s="5"/>
      <c r="D364" s="5"/>
      <c r="E364" s="5"/>
      <c r="F364" s="5"/>
      <c r="G364" s="5"/>
      <c r="H364" s="5"/>
      <c r="I364" s="43" t="s">
        <v>37</v>
      </c>
      <c r="J364" s="44">
        <f>SUM(J2:J363)</f>
        <v>102082.67974017418</v>
      </c>
      <c r="K364" s="44">
        <f>SUM(K2:K363)</f>
        <v>662068.46969877731</v>
      </c>
      <c r="L364" s="44">
        <f t="shared" si="23"/>
        <v>559985.7899586031</v>
      </c>
    </row>
    <row r="365" spans="1:13" x14ac:dyDescent="0.2">
      <c r="A365" s="4"/>
      <c r="B365" s="5"/>
      <c r="C365" s="5"/>
      <c r="D365" s="5"/>
      <c r="E365" s="5"/>
      <c r="F365" s="5"/>
      <c r="G365" s="5"/>
      <c r="H365" s="5"/>
    </row>
    <row r="366" spans="1:13" x14ac:dyDescent="0.2">
      <c r="A366" s="4"/>
      <c r="B366" s="5"/>
      <c r="C366" s="5"/>
      <c r="D366" s="5"/>
      <c r="E366" s="5"/>
      <c r="F366" s="5"/>
      <c r="G366" s="5"/>
      <c r="H366" s="5"/>
    </row>
    <row r="367" spans="1:13" x14ac:dyDescent="0.2">
      <c r="A367" s="4"/>
      <c r="B367" s="5"/>
      <c r="C367" s="5"/>
      <c r="D367" s="5"/>
      <c r="E367" s="5"/>
      <c r="F367" s="5"/>
      <c r="G367" s="5"/>
      <c r="H367" s="5"/>
    </row>
    <row r="368" spans="1:13" x14ac:dyDescent="0.2">
      <c r="A368" s="4"/>
      <c r="B368" s="5"/>
      <c r="C368" s="5"/>
      <c r="D368" s="5"/>
      <c r="E368" s="5"/>
      <c r="F368" s="5"/>
      <c r="G368" s="5"/>
      <c r="H368" s="5"/>
    </row>
    <row r="369" spans="1:8" x14ac:dyDescent="0.2">
      <c r="A369" s="4"/>
      <c r="B369" s="5"/>
      <c r="C369" s="5"/>
      <c r="D369" s="5"/>
      <c r="E369" s="5"/>
      <c r="F369" s="5"/>
      <c r="G369" s="5"/>
      <c r="H369" s="18"/>
    </row>
    <row r="370" spans="1:8" x14ac:dyDescent="0.2">
      <c r="A370" s="14"/>
      <c r="B370" s="5"/>
      <c r="C370" s="5"/>
      <c r="D370" s="5"/>
      <c r="E370" s="5"/>
      <c r="F370" s="5"/>
      <c r="G370" s="5"/>
    </row>
    <row r="371" spans="1:8" x14ac:dyDescent="0.2">
      <c r="B371" s="18"/>
      <c r="C371" s="18"/>
      <c r="D371" s="18"/>
      <c r="E371" s="18"/>
      <c r="F371" s="18"/>
      <c r="G371" s="18"/>
    </row>
  </sheetData>
  <mergeCells count="18">
    <mergeCell ref="B13:F13"/>
    <mergeCell ref="B12:F12"/>
    <mergeCell ref="B2:E2"/>
    <mergeCell ref="F2:G2"/>
    <mergeCell ref="B14:F14"/>
    <mergeCell ref="F28:G28"/>
    <mergeCell ref="B3:E3"/>
    <mergeCell ref="F3:G3"/>
    <mergeCell ref="B4:E4"/>
    <mergeCell ref="F4:G4"/>
    <mergeCell ref="B6:E6"/>
    <mergeCell ref="F6:G6"/>
    <mergeCell ref="B5:E5"/>
    <mergeCell ref="F5:G5"/>
    <mergeCell ref="B7:F7"/>
    <mergeCell ref="B8:F8"/>
    <mergeCell ref="B11:F11"/>
    <mergeCell ref="B15:E15"/>
  </mergeCells>
  <dataValidations count="1">
    <dataValidation type="custom" allowBlank="1" showInputMessage="1" showErrorMessage="1" sqref="I2" xr:uid="{00000000-0002-0000-0100-000000000000}">
      <formula1>"&lt;$F$6+1"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Orientační výpočet splátky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Vinter</dc:creator>
  <cp:lastModifiedBy>Michal Vinter</cp:lastModifiedBy>
  <dcterms:created xsi:type="dcterms:W3CDTF">2019-04-11T08:04:06Z</dcterms:created>
  <dcterms:modified xsi:type="dcterms:W3CDTF">2021-06-22T14:28:47Z</dcterms:modified>
</cp:coreProperties>
</file>