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terminal.sfrbph.local\folders\SEPO\NV112\DOKUM WEB\Aktuální\Úvěr\"/>
    </mc:Choice>
  </mc:AlternateContent>
  <bookViews>
    <workbookView xWindow="0" yWindow="0" windowWidth="28800" windowHeight="12300"/>
  </bookViews>
  <sheets>
    <sheet name="Pokyny pro vyplnění" sheetId="7" r:id="rId1"/>
    <sheet name="Tabulka podlahových ploch" sheetId="6" r:id="rId2"/>
    <sheet name="Členění nákladů A" sheetId="12" r:id="rId3"/>
    <sheet name="Členění nákladů B" sheetId="13" r:id="rId4"/>
    <sheet name="Výpočet úvěru" sheetId="9" r:id="rId5"/>
    <sheet name="Výpočtový list" sheetId="8" state="veryHidden" r:id="rId6"/>
  </sheets>
  <definedNames>
    <definedName name="_xlnm.Print_Area" localSheetId="1">'Tabulka podlahových ploch'!$A$1:$C$53</definedName>
    <definedName name="_xlnm.Print_Area" localSheetId="4">'Výpočet úvěru'!$A$1:$B$29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9" i="6" l="1"/>
  <c r="C38" i="6" l="1"/>
  <c r="B50" i="8" l="1"/>
  <c r="B38" i="8" l="1"/>
  <c r="E13" i="8" l="1"/>
  <c r="E7" i="8" l="1"/>
  <c r="C16" i="6" l="1"/>
  <c r="C45" i="6"/>
  <c r="B35" i="8"/>
  <c r="C27" i="6"/>
  <c r="C47" i="6" l="1"/>
  <c r="E3" i="8"/>
  <c r="E15" i="8" s="1"/>
  <c r="E5" i="8" l="1"/>
  <c r="B11" i="13"/>
  <c r="D7" i="8" s="1"/>
  <c r="E9" i="8"/>
  <c r="B13" i="12"/>
  <c r="D4" i="8" s="1"/>
  <c r="E11" i="8" l="1"/>
  <c r="E17" i="8"/>
  <c r="B18" i="13" s="1"/>
  <c r="B19" i="13" s="1"/>
  <c r="B22" i="13" s="1"/>
  <c r="B29" i="8"/>
  <c r="B34" i="12"/>
  <c r="B35" i="12" s="1"/>
  <c r="B38" i="12" s="1"/>
  <c r="B32" i="8" l="1"/>
  <c r="B22" i="9" s="1"/>
  <c r="B23" i="9"/>
  <c r="B41" i="8" l="1"/>
</calcChain>
</file>

<file path=xl/comments1.xml><?xml version="1.0" encoding="utf-8"?>
<comments xmlns="http://schemas.openxmlformats.org/spreadsheetml/2006/main">
  <authors>
    <author>Michal Vinter</author>
  </authors>
  <commentList>
    <comment ref="C1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</t>
        </r>
        <r>
          <rPr>
            <sz val="9"/>
            <color indexed="81"/>
            <rFont val="Tahoma"/>
            <family val="2"/>
            <charset val="238"/>
          </rPr>
          <t xml:space="preserve">: pro vložení dalších řádků označte celý řádek a zvolte zkratku CTRL +
</t>
        </r>
      </text>
    </comment>
  </commentList>
</comments>
</file>

<file path=xl/comments2.xml><?xml version="1.0" encoding="utf-8"?>
<comments xmlns="http://schemas.openxmlformats.org/spreadsheetml/2006/main">
  <authors>
    <author>Michal Vinter</author>
  </authors>
  <commentList>
    <comment ref="B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Zvolte způsob určení způsobilých nákladů.
Způsob určení způsobilých nákladů </t>
        </r>
        <r>
          <rPr>
            <i/>
            <sz val="9"/>
            <color indexed="81"/>
            <rFont val="Tahoma"/>
            <family val="2"/>
            <charset val="238"/>
          </rPr>
          <t>poměrovou částí podlahových ploch</t>
        </r>
        <r>
          <rPr>
            <sz val="9"/>
            <color indexed="81"/>
            <rFont val="Tahoma"/>
            <family val="2"/>
            <charset val="238"/>
          </rPr>
          <t xml:space="preserve"> zvolte v případy, kdy jsou součástí nemovité věci i plochy část 3. (list </t>
        </r>
        <r>
          <rPr>
            <i/>
            <sz val="9"/>
            <color indexed="81"/>
            <rFont val="Tahoma"/>
            <family val="2"/>
            <charset val="238"/>
          </rPr>
          <t>Tabulka podlahových ploch</t>
        </r>
        <r>
          <rPr>
            <sz val="9"/>
            <color indexed="81"/>
            <rFont val="Tahoma"/>
            <family val="2"/>
            <charset val="238"/>
          </rPr>
          <t>) a tyto náklady nelze položkově vyčlenit.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0" shapeId="0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Vyplňte, pokud lze stanovit v rámci položkového rozpočtu.</t>
        </r>
      </text>
    </comment>
    <comment ref="B21" authorId="0" shapeId="0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
</t>
        </r>
        <r>
          <rPr>
            <sz val="9"/>
            <color indexed="81"/>
            <rFont val="Tahoma"/>
            <family val="2"/>
            <charset val="238"/>
          </rPr>
          <t>Vypište nezpůsobilé náklady dle položkového rozpočtu s označením příslušného kódu položek. V případě, kdy je nezpusobilým nákladem celá kapitola nebo stavební objekt, uveďte pouze označení této kapitoly nebo tohoto stavebního objektu.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0" shapeId="0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
Vypište nezpůsobilé náklady dle položkového rozpočtu s označením příslušného kódu položek. V případě, kdy je nezpusobilým nákladem celá kapitola nebo stavební objekt, uveďte pouze označení této kapitoly nebo tohoto stavebního objektu.</t>
        </r>
      </text>
    </comment>
  </commentList>
</comments>
</file>

<file path=xl/comments3.xml><?xml version="1.0" encoding="utf-8"?>
<comments xmlns="http://schemas.openxmlformats.org/spreadsheetml/2006/main">
  <authors>
    <author>Michal Vinter</author>
  </authors>
  <commentList>
    <comment ref="B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 xml:space="preserve">Zvolte způsob určení způsobilých nákladů.
Způsob určení způsobilých nákladů </t>
        </r>
        <r>
          <rPr>
            <i/>
            <sz val="9"/>
            <color indexed="81"/>
            <rFont val="Tahoma"/>
            <family val="2"/>
            <charset val="238"/>
          </rPr>
          <t>poměrovou částí podlahových ploch</t>
        </r>
        <r>
          <rPr>
            <sz val="9"/>
            <color indexed="81"/>
            <rFont val="Tahoma"/>
            <family val="2"/>
            <charset val="238"/>
          </rPr>
          <t xml:space="preserve"> zvolte v případy, kdy jsou součástí nemovité věci i plochy část 3. (list </t>
        </r>
        <r>
          <rPr>
            <i/>
            <sz val="9"/>
            <color indexed="81"/>
            <rFont val="Tahoma"/>
            <family val="2"/>
            <charset val="238"/>
          </rPr>
          <t>Tabulka podlahových ploch</t>
        </r>
        <r>
          <rPr>
            <sz val="9"/>
            <color indexed="81"/>
            <rFont val="Tahoma"/>
            <family val="2"/>
            <charset val="238"/>
          </rPr>
          <t>).</t>
        </r>
      </text>
    </comment>
  </commentList>
</comments>
</file>

<file path=xl/sharedStrings.xml><?xml version="1.0" encoding="utf-8"?>
<sst xmlns="http://schemas.openxmlformats.org/spreadsheetml/2006/main" count="155" uniqueCount="117">
  <si>
    <t>Žadatel:</t>
  </si>
  <si>
    <t>Umístění stavby :</t>
  </si>
  <si>
    <t>…………………………………………………………………………….</t>
  </si>
  <si>
    <t>…………………………………..</t>
  </si>
  <si>
    <t>datum</t>
  </si>
  <si>
    <t>Nezpůsobilé náklady</t>
  </si>
  <si>
    <t>Způsobilé náklady</t>
  </si>
  <si>
    <t>Vyberte ze seznamu nebo doplňte</t>
  </si>
  <si>
    <t>Uživatelem zvolené parametry</t>
  </si>
  <si>
    <t>Způsob pořízení - seznam</t>
  </si>
  <si>
    <t>Pole</t>
  </si>
  <si>
    <t>Pokyny pro vyplnění</t>
  </si>
  <si>
    <t>K vyplnění a uložení je třeba verze MS EXCEL schopná pracovat se soubory s příponou .xslx.</t>
  </si>
  <si>
    <t>V režimu de minimis vyčerpáno aktuálně (EUR)</t>
  </si>
  <si>
    <t>CELKOVÉ NÁKLADY</t>
  </si>
  <si>
    <t>stavební a technický dozor</t>
  </si>
  <si>
    <t>zpracování posudků a odhadů</t>
  </si>
  <si>
    <t>související s vypracováním žádosti o podporu</t>
  </si>
  <si>
    <t>Umístění stavby:</t>
  </si>
  <si>
    <t>DOSTUPNÉ BYTY</t>
  </si>
  <si>
    <t>Maximální výše úvěru</t>
  </si>
  <si>
    <t>Úroková sazba</t>
  </si>
  <si>
    <t>Tržní sazba (základní sazba + riziková přirážka)</t>
  </si>
  <si>
    <t>Maximální výše podpory úvěru v de minimis</t>
  </si>
  <si>
    <t>Dobá splácení v letech</t>
  </si>
  <si>
    <t>Tabulka podlahových ploch v bytovém domě</t>
  </si>
  <si>
    <t>Tabulka podlahových ploch</t>
  </si>
  <si>
    <t xml:space="preserve">Vypište jednotlivé byty a místnosti včetně jejich ploch dle projektové dokumentace a to dle stanovených kategorií.  </t>
  </si>
  <si>
    <t xml:space="preserve">Pro vložení více řádků označte celý řádek a stikněte zkratku CTRL + </t>
  </si>
  <si>
    <t>Celková podlahová plocha bytového domu</t>
  </si>
  <si>
    <t>Požadovaná výše úvěru nesmí být větší, než celkové způsobilé náklady.</t>
  </si>
  <si>
    <t>Způsob určení způsobilých nákladů</t>
  </si>
  <si>
    <t>dle položkového rozpočtu</t>
  </si>
  <si>
    <t>……………</t>
  </si>
  <si>
    <t>Způsob stanovení způsobilých nákladů - seznam</t>
  </si>
  <si>
    <t>poměrovou částí podlahových ploch</t>
  </si>
  <si>
    <t>Forma úvěru - seznam</t>
  </si>
  <si>
    <t>investiční podpora na místní infrastrukturu</t>
  </si>
  <si>
    <t>Celkové způsobile náklady DOSTUPNÉ BYTY</t>
  </si>
  <si>
    <t>Požadovaná výše úvěru</t>
  </si>
  <si>
    <t>ÚVĚR</t>
  </si>
  <si>
    <t>Volné prostředky v režimu de minimis (EUR)</t>
  </si>
  <si>
    <t>Volné prostředky v režimu de minimis (CZK)</t>
  </si>
  <si>
    <t>Výpočet výše úvěru</t>
  </si>
  <si>
    <t xml:space="preserve">Data z listů jsou přenášena do navazujících listů sešitu a slouží pro výpočet výše úvěru. </t>
  </si>
  <si>
    <t>Tyto tabulky a výpočty jsou určeny pro pořízení dostupného bytového domu.</t>
  </si>
  <si>
    <t>Tabulka slouží pro určení celkové plochy dostupných bytů a poměru ploch rozhodných pro stanovení poměrového určení způsobilých nákladů.</t>
  </si>
  <si>
    <t>Výpočet úvěru</t>
  </si>
  <si>
    <t>de minimis</t>
  </si>
  <si>
    <t>Celkové způsobilé náklady</t>
  </si>
  <si>
    <t>náklady kompletní demolice budovy (uvádějte 30% z nákladu)</t>
  </si>
  <si>
    <t>dopočet nezpůsobilých nákladů při použití poměrové části podlahových ploch</t>
  </si>
  <si>
    <t>Celkové nezpůsobilé náklady</t>
  </si>
  <si>
    <t>Podíl ploch uznatelých nákladů</t>
  </si>
  <si>
    <t>Podíl ploch neuznatelých nákladů</t>
  </si>
  <si>
    <t>Celkové způsobilé náklady - položkové</t>
  </si>
  <si>
    <t>Poměrově uznatelná část způsobilých nákladů</t>
  </si>
  <si>
    <t>Poměrově neuznatelná část způsobilých nákladů</t>
  </si>
  <si>
    <t>zpracování projektové dokumentace</t>
  </si>
  <si>
    <t>Pro ověření výše úvěru, o kterou je možné žádat v rámci podpory de minimis je nutné, aby žadatel vyplnil kolik v režimu de minimis k datu podání žádosti vyčerpal (informaci je možné ověřit v Registru de minimis).</t>
  </si>
  <si>
    <t>koupě pozemku, jehož součástí je stavba</t>
  </si>
  <si>
    <t>jméno (vypsat) a podpis oprávněného
zástupce žadatele o úvěr</t>
  </si>
  <si>
    <t>…………………………</t>
  </si>
  <si>
    <t>stavební náklady na výstavbu nájemních bytů (zařízení staveniště, pozemní úpravy a stavební práce, materiál a jeho doprava, demoliční práce, revize a zkoušky)</t>
  </si>
  <si>
    <t xml:space="preserve">např. byt č.1 = předsíň (1.01) + pokoj+KK (1.02) + koupelna (1.03) + balkon (1.04) + sklep (1.05) </t>
  </si>
  <si>
    <t>např. kočárkárna (1.06)</t>
  </si>
  <si>
    <t>např. technická místnost (1.07)</t>
  </si>
  <si>
    <t>např. chodba (1.08)</t>
  </si>
  <si>
    <t>např. chodba (1.09)</t>
  </si>
  <si>
    <t>1. Celková podlahová plocha dostupných bytových jednotek</t>
  </si>
  <si>
    <t>V případě koupě nemovité věci se porovnává cena sjednaná a cena zjištěná podle zákona č. 151/1997 Sb., o oceňování majetku a o změně některých zákonů. Způsobilým nákladem je nižší z těchto cen; jejich výši je žadatel povinen doložit.</t>
  </si>
  <si>
    <t>kupní cena nemovité věci (dle kupní smlouvy, návrhu kupní smlouvy nebo smlouvy o smlouvě budoucí kupní)</t>
  </si>
  <si>
    <t>jméno (vypsat) a podpis oprávněného
zástupce žadatele o podporu</t>
  </si>
  <si>
    <t>Členění nákladů A</t>
  </si>
  <si>
    <t>Zvolte zda budou způsobilé náklady stanoveny dle položkového rozpočtu nebo poměrovou částí podlahových ploch dle § 14 nařízeí vlády č. 112/2019 Sb., ve znění pozdějších předpisů ("dále jen NV").</t>
  </si>
  <si>
    <t>Do tabulky vyplňte dle jednotlivých kategorií způsobilé a nezpůsobilé náklady určené v § 12 a § 13 NV.</t>
  </si>
  <si>
    <t>V případě, že nepůjde náklady položkově rozdělit na způsobilé a nezpůsobilé, budou způsobilé náklady stanoveny pomocí poměru podlahových ploch dle § 14 NV.</t>
  </si>
  <si>
    <t>Členění nákladů B</t>
  </si>
  <si>
    <t xml:space="preserve">Tabulka slouží pro stanovení celkových způsobilých nákladů při pořízení dostupných bytů nebo dostupného bytového domu formou výstavby nebo modernizace. </t>
  </si>
  <si>
    <t xml:space="preserve">Tabulka slouží pro stanovení celkových způsobilých nákladů při pořízení dostupných bytů nebo dostupného bytového domu formou koupě. </t>
  </si>
  <si>
    <t>cena obvyklá (dle zákona č. 151/1997 Sb., ve znění pozdějších předpisů)</t>
  </si>
  <si>
    <t>dle ceny kupní nebo obvyklé</t>
  </si>
  <si>
    <t>Doložte jako přílohu k žádosti o dotaci dle NV č. 112/2019 Sb., ve znění pozdějších předpisů</t>
  </si>
  <si>
    <t>l) 1. novostavba</t>
  </si>
  <si>
    <t>l) 2. stavební úprava prostor určených k jiným účelům než k bydlení</t>
  </si>
  <si>
    <t xml:space="preserve"> </t>
  </si>
  <si>
    <t>l) 3. nástavba nebo přístavba</t>
  </si>
  <si>
    <t>l) 4. stavební úprava bytového nebo rodinného domu nezpůsobilého k bydlení</t>
  </si>
  <si>
    <t>k) koupě</t>
  </si>
  <si>
    <t>Doložte jako přílohu k žádosti o úvěr dle NV 112/2019 Sb., ve znění pozdějších předpisů</t>
  </si>
  <si>
    <t>Doložte jako přílohuk žádosti o úvěr dle NV č. 112/2019 Sb., ve znění pozdějších předpisů</t>
  </si>
  <si>
    <t>k) modernizace</t>
  </si>
  <si>
    <t>Výstavba nebo modernizace</t>
  </si>
  <si>
    <t>Koupě</t>
  </si>
  <si>
    <t>Doložte jako přílohu k žádosti o úvěr dle NV č. 112/2019 Sb., ve znění pozdějších předpisů</t>
  </si>
  <si>
    <t>Aktuální kurz</t>
  </si>
  <si>
    <t>neuznatelné náklady na garáže a komerční prostory a jiné prostory nesouvisející s dostupným bydlením - níže uveďte označení stavebních objektů, kapitoly, případně kód položky dle položkového rozpočtu</t>
  </si>
  <si>
    <t>náklady související s nezpůsobilými náklady a jiné náklady (například úpravy okolí, parkovací stání, osvětlení mimo budovu, přístupový chodník a další) - níže uveďte označení stavebních objektů, kapitoly, případně kód položky dle položkového rozpočtu</t>
  </si>
  <si>
    <t>2. Celková plocha ostatních místností a komunikačních prostor A</t>
  </si>
  <si>
    <t>3. Celková plocha ostatních místností a komunikačních prostor B</t>
  </si>
  <si>
    <r>
      <t xml:space="preserve">Údaje vyplňte postupně na kartě </t>
    </r>
    <r>
      <rPr>
        <i/>
        <sz val="10"/>
        <color theme="1"/>
        <rFont val="Tahoma"/>
        <family val="2"/>
        <charset val="238"/>
      </rPr>
      <t>Tabulka podlahových ploch,</t>
    </r>
    <r>
      <rPr>
        <sz val="10"/>
        <color theme="1"/>
        <rFont val="Tahoma"/>
        <family val="2"/>
        <charset val="238"/>
      </rPr>
      <t xml:space="preserve"> </t>
    </r>
    <r>
      <rPr>
        <i/>
        <sz val="10"/>
        <color theme="1"/>
        <rFont val="Tahoma"/>
        <family val="2"/>
        <charset val="238"/>
      </rPr>
      <t xml:space="preserve">Členění nákladů A </t>
    </r>
    <r>
      <rPr>
        <sz val="10"/>
        <color theme="1"/>
        <rFont val="Tahoma"/>
        <family val="2"/>
        <charset val="238"/>
      </rPr>
      <t>nebo</t>
    </r>
    <r>
      <rPr>
        <i/>
        <sz val="10"/>
        <color theme="1"/>
        <rFont val="Tahoma"/>
        <family val="2"/>
        <charset val="238"/>
      </rPr>
      <t xml:space="preserve"> Členění nákladů B </t>
    </r>
    <r>
      <rPr>
        <sz val="10"/>
        <color theme="1"/>
        <rFont val="Tahoma"/>
        <family val="2"/>
        <charset val="238"/>
      </rPr>
      <t>a</t>
    </r>
    <r>
      <rPr>
        <i/>
        <sz val="10"/>
        <color theme="1"/>
        <rFont val="Tahoma"/>
        <family val="2"/>
        <charset val="238"/>
      </rPr>
      <t xml:space="preserve"> Výpočet úvěru.</t>
    </r>
  </si>
  <si>
    <r>
      <t xml:space="preserve">Listy </t>
    </r>
    <r>
      <rPr>
        <i/>
        <sz val="10"/>
        <color theme="1"/>
        <rFont val="Tahoma"/>
        <family val="2"/>
        <charset val="238"/>
      </rPr>
      <t xml:space="preserve"> Tabulka podlahových ploch</t>
    </r>
    <r>
      <rPr>
        <sz val="10"/>
        <color theme="1"/>
        <rFont val="Tahoma"/>
        <family val="2"/>
        <charset val="238"/>
      </rPr>
      <t xml:space="preserve">, </t>
    </r>
    <r>
      <rPr>
        <i/>
        <sz val="10"/>
        <color theme="1"/>
        <rFont val="Tahoma"/>
        <family val="2"/>
        <charset val="238"/>
      </rPr>
      <t>Členění nákladů A nebo Členění nákladů B</t>
    </r>
    <r>
      <rPr>
        <sz val="10"/>
        <color theme="1"/>
        <rFont val="Tahoma"/>
        <family val="2"/>
        <charset val="238"/>
      </rPr>
      <t xml:space="preserve"> a </t>
    </r>
    <r>
      <rPr>
        <i/>
        <sz val="10"/>
        <color theme="1"/>
        <rFont val="Tahoma"/>
        <family val="2"/>
        <charset val="238"/>
      </rPr>
      <t>Výpočet úvěru</t>
    </r>
    <r>
      <rPr>
        <sz val="10"/>
        <color theme="1"/>
        <rFont val="Tahoma"/>
        <family val="2"/>
        <charset val="238"/>
      </rPr>
      <t xml:space="preserve"> doložte podepsané i ve formátu xls jako součást investičního záměru</t>
    </r>
  </si>
  <si>
    <t>Podíl podlahových ploch pro poměrné určení způsbilých nákladů se vypočítá jako podíl ploch (plochy 1. / 1. + 4.)</t>
  </si>
  <si>
    <t>Tabulka slouží pro výběr způsobu pořízení dostupného domu, formy a maximální výše úvěru (stanovené dle § 16 NV) a volbu výše úvěru, o kterou žadatel v rámci projektu žádá.</t>
  </si>
  <si>
    <r>
      <t xml:space="preserve">4. Celková plocha prostor </t>
    </r>
    <r>
      <rPr>
        <sz val="12"/>
        <color theme="1"/>
        <rFont val="Tahoma"/>
        <family val="2"/>
        <charset val="238"/>
      </rPr>
      <t>dle §13 písm. f)</t>
    </r>
  </si>
  <si>
    <r>
      <t xml:space="preserve">Podíl ploch způsobilých nákladů </t>
    </r>
    <r>
      <rPr>
        <sz val="11"/>
        <color theme="1"/>
        <rFont val="Tahoma"/>
        <family val="2"/>
        <charset val="238"/>
      </rPr>
      <t>(plochy 1. / 1. + 4.)</t>
    </r>
  </si>
  <si>
    <t xml:space="preserve">plocha v m² </t>
  </si>
  <si>
    <r>
      <rPr>
        <b/>
        <sz val="12"/>
        <rFont val="Tahoma"/>
        <family val="2"/>
        <charset val="238"/>
      </rPr>
      <t>Ostatní místnosti a komunikační prostory</t>
    </r>
    <r>
      <rPr>
        <sz val="12"/>
        <rFont val="Tahoma"/>
        <family val="2"/>
        <charset val="238"/>
      </rPr>
      <t xml:space="preserve"> 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 </t>
    </r>
    <r>
      <rPr>
        <b/>
        <sz val="12"/>
        <rFont val="Tahoma"/>
        <family val="2"/>
        <charset val="238"/>
      </rPr>
      <t>využávané výhradně nájemníky dostupných bytů</t>
    </r>
  </si>
  <si>
    <r>
      <rPr>
        <b/>
        <sz val="12"/>
        <rFont val="Tahoma"/>
        <family val="2"/>
        <charset val="238"/>
      </rPr>
      <t>Ostatní místnosti a komunikační prostory</t>
    </r>
    <r>
      <rPr>
        <sz val="12"/>
        <rFont val="Tahoma"/>
        <family val="2"/>
        <charset val="238"/>
      </rPr>
      <t xml:space="preserve"> 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 </t>
    </r>
    <r>
      <rPr>
        <b/>
        <sz val="12"/>
        <rFont val="Tahoma"/>
        <family val="2"/>
        <charset val="238"/>
      </rPr>
      <t>využávané nejen nájemníky dostupných bytů</t>
    </r>
  </si>
  <si>
    <r>
      <t xml:space="preserve">Další byty, garáže, komerční prostory a jiné prostory, jejichž užívání nesouvisí s dostupným bydlením </t>
    </r>
    <r>
      <rPr>
        <sz val="12"/>
        <color theme="1"/>
        <rFont val="Tahoma"/>
        <family val="2"/>
        <charset val="238"/>
      </rPr>
      <t>(dle §13 písm. f)</t>
    </r>
  </si>
  <si>
    <r>
      <t xml:space="preserve">Způsobilé náklady se určí buď podle rozpočtových položek, nebo poměrnou částí podlahových ploch dostupných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dostupných bytů k podlahové ploše všech bytů a těchto prostor. </t>
    </r>
    <r>
      <rPr>
        <b/>
        <sz val="8"/>
        <color theme="1"/>
        <rFont val="Tahoma"/>
        <family val="2"/>
        <charset val="238"/>
      </rPr>
      <t>Částky uvádějte včetně DPH (s vyjímkou části DPH u niž vznikne nárok na odpočet).</t>
    </r>
  </si>
  <si>
    <r>
      <t xml:space="preserve">Členění nákladů v Kč </t>
    </r>
    <r>
      <rPr>
        <sz val="20"/>
        <rFont val="Tahoma"/>
        <family val="2"/>
        <charset val="238"/>
      </rPr>
      <t>(výstavba nebo modernizace)</t>
    </r>
  </si>
  <si>
    <r>
      <t xml:space="preserve">Členění nákladů v Kč </t>
    </r>
    <r>
      <rPr>
        <sz val="20"/>
        <rFont val="Tahoma"/>
        <family val="2"/>
        <charset val="238"/>
      </rPr>
      <t>(koupě)</t>
    </r>
  </si>
  <si>
    <r>
      <t xml:space="preserve">Forma úvěru </t>
    </r>
    <r>
      <rPr>
        <sz val="12"/>
        <rFont val="Tahoma"/>
        <family val="2"/>
        <charset val="238"/>
      </rPr>
      <t>dle § 6 písm. b) NV</t>
    </r>
  </si>
  <si>
    <r>
      <t xml:space="preserve">Maximální výše úvěru (Kč) - </t>
    </r>
    <r>
      <rPr>
        <sz val="12"/>
        <rFont val="Tahoma"/>
        <family val="2"/>
        <charset val="238"/>
      </rPr>
      <t>v případě de minimis bude stanovena po podání žádosti</t>
    </r>
  </si>
  <si>
    <r>
      <rPr>
        <b/>
        <sz val="12"/>
        <rFont val="Tahoma"/>
        <family val="2"/>
        <charset val="238"/>
      </rPr>
      <t xml:space="preserve">Způsob pořízení </t>
    </r>
    <r>
      <rPr>
        <sz val="12"/>
        <rFont val="Tahoma"/>
        <family val="2"/>
        <charset val="238"/>
      </rPr>
      <t>dle § 2</t>
    </r>
  </si>
  <si>
    <r>
      <t xml:space="preserve">Dostupné byty </t>
    </r>
    <r>
      <rPr>
        <sz val="12"/>
        <rFont val="Tahoma"/>
        <family val="2"/>
        <charset val="238"/>
      </rPr>
      <t>(bytové jednotky a místnosti označte shodně s projektovou dokumentací, plochu uvádějte  vč. příslušenství bytu - prostor užívaných společně s bytem tj. vč. uzamykatelné komory a sklepů s plně obestavěným prostorem, balkónů, teras a lodžií)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</si>
</sst>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28"/>
      <color theme="1"/>
      <name val="Tahoma"/>
      <family val="2"/>
      <charset val="238"/>
    </font>
    <font>
      <b/>
      <sz val="14"/>
      <name val="Tahoma"/>
      <family val="2"/>
      <charset val="238"/>
    </font>
    <font>
      <sz val="11"/>
      <name val="Tahoma"/>
      <family val="2"/>
      <charset val="238"/>
    </font>
    <font>
      <sz val="12"/>
      <name val="Tahoma"/>
      <family val="2"/>
      <charset val="238"/>
    </font>
    <font>
      <b/>
      <sz val="24"/>
      <color theme="1"/>
      <name val="Tahoma"/>
      <family val="2"/>
      <charset val="238"/>
    </font>
    <font>
      <sz val="24"/>
      <color theme="1"/>
      <name val="Tahoma"/>
      <family val="2"/>
      <charset val="238"/>
    </font>
    <font>
      <b/>
      <sz val="22"/>
      <color theme="1"/>
      <name val="Tahoma"/>
      <family val="2"/>
      <charset val="238"/>
    </font>
    <font>
      <sz val="22"/>
      <color theme="1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b/>
      <sz val="10"/>
      <name val="Tahoma"/>
      <family val="2"/>
      <charset val="238"/>
    </font>
    <font>
      <b/>
      <sz val="20"/>
      <name val="Tahoma"/>
      <family val="2"/>
      <charset val="238"/>
    </font>
    <font>
      <sz val="11.5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20"/>
      <name val="Tahoma"/>
      <family val="2"/>
      <charset val="238"/>
    </font>
    <font>
      <b/>
      <sz val="8"/>
      <name val="Tahoma"/>
      <family val="2"/>
      <charset val="238"/>
    </font>
    <font>
      <b/>
      <i/>
      <sz val="14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3">
    <xf numFmtId="0" fontId="0" fillId="0" borderId="0" xfId="0"/>
    <xf numFmtId="0" fontId="0" fillId="0" borderId="6" xfId="0" applyBorder="1"/>
    <xf numFmtId="0" fontId="0" fillId="2" borderId="6" xfId="0" applyFill="1" applyBorder="1"/>
    <xf numFmtId="0" fontId="0" fillId="0" borderId="5" xfId="0" applyBorder="1"/>
    <xf numFmtId="0" fontId="0" fillId="3" borderId="10" xfId="0" applyFill="1" applyBorder="1"/>
    <xf numFmtId="0" fontId="0" fillId="2" borderId="9" xfId="0" applyFill="1" applyBorder="1"/>
    <xf numFmtId="1" fontId="0" fillId="0" borderId="6" xfId="0" applyNumberFormat="1" applyBorder="1"/>
    <xf numFmtId="3" fontId="0" fillId="0" borderId="6" xfId="0" applyNumberFormat="1" applyBorder="1"/>
    <xf numFmtId="0" fontId="6" fillId="0" borderId="0" xfId="0" applyFont="1"/>
    <xf numFmtId="10" fontId="0" fillId="0" borderId="6" xfId="1" applyNumberFormat="1" applyFont="1" applyBorder="1"/>
    <xf numFmtId="4" fontId="3" fillId="0" borderId="0" xfId="0" applyNumberFormat="1" applyFont="1" applyBorder="1" applyAlignment="1" applyProtection="1">
      <alignment horizontal="lef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Alignment="1" applyProtection="1">
      <alignment vertical="top" wrapText="1"/>
      <protection locked="0"/>
    </xf>
    <xf numFmtId="0" fontId="0" fillId="3" borderId="29" xfId="0" applyFill="1" applyBorder="1"/>
    <xf numFmtId="2" fontId="0" fillId="0" borderId="6" xfId="0" applyNumberFormat="1" applyBorder="1"/>
    <xf numFmtId="0" fontId="0" fillId="0" borderId="6" xfId="0" applyFill="1" applyBorder="1"/>
    <xf numFmtId="3" fontId="0" fillId="0" borderId="0" xfId="0" applyNumberFormat="1" applyBorder="1"/>
    <xf numFmtId="1" fontId="0" fillId="0" borderId="0" xfId="0" applyNumberFormat="1" applyBorder="1"/>
    <xf numFmtId="0" fontId="0" fillId="6" borderId="29" xfId="0" applyFill="1" applyBorder="1"/>
    <xf numFmtId="0" fontId="0" fillId="6" borderId="12" xfId="0" applyFill="1" applyBorder="1"/>
    <xf numFmtId="3" fontId="0" fillId="0" borderId="5" xfId="0" applyNumberFormat="1" applyBorder="1"/>
    <xf numFmtId="0" fontId="15" fillId="5" borderId="10" xfId="0" applyFont="1" applyFill="1" applyBorder="1" applyAlignment="1">
      <alignment vertical="center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6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6" fillId="0" borderId="5" xfId="0" applyFont="1" applyBorder="1" applyAlignment="1">
      <alignment horizontal="left" wrapText="1"/>
    </xf>
    <xf numFmtId="0" fontId="2" fillId="0" borderId="0" xfId="0" applyFont="1" applyProtection="1">
      <protection locked="0"/>
    </xf>
    <xf numFmtId="0" fontId="12" fillId="0" borderId="0" xfId="0" applyNumberFormat="1" applyFont="1" applyProtection="1">
      <protection locked="0"/>
    </xf>
    <xf numFmtId="0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12" fillId="0" borderId="2" xfId="0" applyNumberFormat="1" applyFont="1" applyBorder="1" applyAlignment="1" applyProtection="1">
      <alignment horizontal="left" wrapText="1"/>
      <protection locked="0"/>
    </xf>
    <xf numFmtId="2" fontId="19" fillId="0" borderId="2" xfId="0" applyNumberFormat="1" applyFont="1" applyBorder="1" applyProtection="1">
      <protection locked="0"/>
    </xf>
    <xf numFmtId="0" fontId="21" fillId="4" borderId="1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Border="1" applyAlignment="1" applyProtection="1">
      <alignment horizontal="left" wrapText="1"/>
      <protection locked="0"/>
    </xf>
    <xf numFmtId="2" fontId="19" fillId="0" borderId="0" xfId="0" applyNumberFormat="1" applyFont="1" applyBorder="1" applyProtection="1">
      <protection locked="0"/>
    </xf>
    <xf numFmtId="0" fontId="12" fillId="4" borderId="10" xfId="0" applyNumberFormat="1" applyFon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left" wrapText="1"/>
      <protection locked="0"/>
    </xf>
    <xf numFmtId="0" fontId="3" fillId="4" borderId="1" xfId="0" applyNumberFormat="1" applyFont="1" applyFill="1" applyBorder="1" applyAlignment="1" applyProtection="1">
      <alignment horizontal="left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26" fillId="0" borderId="11" xfId="0" applyNumberFormat="1" applyFont="1" applyBorder="1" applyAlignment="1" applyProtection="1">
      <alignment horizontal="left" vertical="top"/>
      <protection locked="0"/>
    </xf>
    <xf numFmtId="0" fontId="16" fillId="0" borderId="4" xfId="0" applyNumberFormat="1" applyFont="1" applyBorder="1" applyProtection="1">
      <protection locked="0"/>
    </xf>
    <xf numFmtId="0" fontId="16" fillId="0" borderId="8" xfId="0" applyNumberFormat="1" applyFont="1" applyBorder="1" applyProtection="1">
      <protection locked="0"/>
    </xf>
    <xf numFmtId="2" fontId="20" fillId="0" borderId="14" xfId="0" applyNumberFormat="1" applyFont="1" applyBorder="1" applyProtection="1">
      <protection locked="0"/>
    </xf>
    <xf numFmtId="2" fontId="20" fillId="0" borderId="15" xfId="0" applyNumberFormat="1" applyFont="1" applyBorder="1" applyProtection="1">
      <protection locked="0"/>
    </xf>
    <xf numFmtId="0" fontId="13" fillId="4" borderId="1" xfId="0" applyNumberFormat="1" applyFont="1" applyFill="1" applyBorder="1" applyAlignment="1" applyProtection="1">
      <alignment horizontal="left" indent="1"/>
    </xf>
    <xf numFmtId="2" fontId="3" fillId="4" borderId="10" xfId="0" applyNumberFormat="1" applyFont="1" applyFill="1" applyBorder="1" applyProtection="1"/>
    <xf numFmtId="2" fontId="27" fillId="4" borderId="10" xfId="0" applyNumberFormat="1" applyFont="1" applyFill="1" applyBorder="1" applyProtection="1"/>
    <xf numFmtId="2" fontId="20" fillId="0" borderId="16" xfId="0" applyNumberFormat="1" applyFont="1" applyBorder="1" applyProtection="1">
      <protection locked="0"/>
    </xf>
    <xf numFmtId="2" fontId="20" fillId="0" borderId="13" xfId="0" applyNumberFormat="1" applyFont="1" applyBorder="1" applyProtection="1">
      <protection locked="0"/>
    </xf>
    <xf numFmtId="0" fontId="13" fillId="4" borderId="1" xfId="0" applyNumberFormat="1" applyFont="1" applyFill="1" applyBorder="1" applyAlignment="1" applyProtection="1">
      <alignment horizontal="left" wrapText="1" indent="1"/>
    </xf>
    <xf numFmtId="0" fontId="26" fillId="0" borderId="7" xfId="0" applyNumberFormat="1" applyFont="1" applyBorder="1" applyAlignment="1" applyProtection="1">
      <alignment horizontal="left" vertical="center" wrapText="1"/>
      <protection locked="0"/>
    </xf>
    <xf numFmtId="0" fontId="26" fillId="0" borderId="4" xfId="0" applyNumberFormat="1" applyFont="1" applyBorder="1" applyAlignment="1" applyProtection="1">
      <alignment horizontal="left" vertical="center" wrapText="1"/>
      <protection locked="0"/>
    </xf>
    <xf numFmtId="0" fontId="26" fillId="0" borderId="8" xfId="0" applyNumberFormat="1" applyFont="1" applyBorder="1" applyAlignment="1" applyProtection="1">
      <alignment horizontal="left" vertical="center" wrapText="1"/>
      <protection locked="0"/>
    </xf>
    <xf numFmtId="0" fontId="28" fillId="0" borderId="11" xfId="0" applyNumberFormat="1" applyFont="1" applyBorder="1" applyAlignment="1" applyProtection="1">
      <alignment horizontal="left" wrapText="1"/>
      <protection locked="0"/>
    </xf>
    <xf numFmtId="0" fontId="28" fillId="0" borderId="8" xfId="0" applyNumberFormat="1" applyFont="1" applyBorder="1" applyAlignment="1" applyProtection="1">
      <alignment horizontal="left" wrapText="1"/>
      <protection locked="0"/>
    </xf>
    <xf numFmtId="0" fontId="13" fillId="4" borderId="1" xfId="0" applyNumberFormat="1" applyFont="1" applyFill="1" applyBorder="1" applyAlignment="1" applyProtection="1">
      <alignment horizontal="left" wrapText="1"/>
    </xf>
    <xf numFmtId="0" fontId="16" fillId="0" borderId="17" xfId="0" applyNumberFormat="1" applyFont="1" applyBorder="1" applyAlignment="1" applyProtection="1">
      <alignment wrapText="1"/>
      <protection locked="0"/>
    </xf>
    <xf numFmtId="0" fontId="16" fillId="0" borderId="19" xfId="0" applyNumberFormat="1" applyFont="1" applyBorder="1" applyAlignment="1" applyProtection="1">
      <alignment wrapText="1"/>
      <protection locked="0"/>
    </xf>
    <xf numFmtId="0" fontId="16" fillId="0" borderId="21" xfId="0" applyNumberFormat="1" applyFont="1" applyBorder="1" applyAlignment="1" applyProtection="1">
      <alignment wrapText="1"/>
      <protection locked="0"/>
    </xf>
    <xf numFmtId="0" fontId="13" fillId="4" borderId="3" xfId="0" applyNumberFormat="1" applyFont="1" applyFill="1" applyBorder="1" applyAlignment="1" applyProtection="1">
      <alignment horizontal="left" wrapText="1" indent="1"/>
    </xf>
    <xf numFmtId="0" fontId="13" fillId="4" borderId="10" xfId="0" applyNumberFormat="1" applyFont="1" applyFill="1" applyBorder="1" applyAlignment="1" applyProtection="1">
      <alignment horizontal="left" vertical="center" wrapText="1" indent="1"/>
    </xf>
    <xf numFmtId="0" fontId="13" fillId="0" borderId="2" xfId="0" applyNumberFormat="1" applyFont="1" applyBorder="1" applyAlignment="1" applyProtection="1">
      <alignment horizontal="left" wrapText="1"/>
      <protection locked="0"/>
    </xf>
    <xf numFmtId="0" fontId="30" fillId="0" borderId="0" xfId="0" applyFont="1" applyAlignment="1" applyProtection="1">
      <alignment horizontal="right"/>
      <protection locked="0"/>
    </xf>
    <xf numFmtId="0" fontId="30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protection locked="0"/>
    </xf>
    <xf numFmtId="0" fontId="27" fillId="0" borderId="0" xfId="0" applyFont="1" applyAlignment="1" applyProtection="1">
      <alignment horizontal="left"/>
      <protection locked="0"/>
    </xf>
    <xf numFmtId="0" fontId="27" fillId="4" borderId="10" xfId="0" applyFont="1" applyFill="1" applyBorder="1" applyAlignment="1" applyProtection="1">
      <alignment horizontal="left" wrapText="1"/>
    </xf>
    <xf numFmtId="0" fontId="20" fillId="0" borderId="28" xfId="0" applyFont="1" applyBorder="1" applyAlignment="1" applyProtection="1">
      <alignment horizontal="left" wrapText="1"/>
      <protection locked="0"/>
    </xf>
    <xf numFmtId="0" fontId="12" fillId="0" borderId="0" xfId="0" applyFont="1" applyProtection="1">
      <protection locked="0"/>
    </xf>
    <xf numFmtId="0" fontId="31" fillId="0" borderId="0" xfId="0" applyFont="1" applyAlignment="1" applyProtection="1">
      <alignment horizontal="left" indent="7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4" fontId="16" fillId="0" borderId="1" xfId="0" applyNumberFormat="1" applyFont="1" applyFill="1" applyBorder="1" applyAlignment="1" applyProtection="1">
      <alignment horizontal="justify" vertical="center"/>
    </xf>
    <xf numFmtId="4" fontId="16" fillId="0" borderId="1" xfId="0" applyNumberFormat="1" applyFont="1" applyFill="1" applyBorder="1" applyAlignment="1" applyProtection="1">
      <alignment horizontal="left" vertical="center" wrapText="1"/>
    </xf>
    <xf numFmtId="4" fontId="16" fillId="0" borderId="1" xfId="0" applyNumberFormat="1" applyFont="1" applyBorder="1" applyAlignment="1" applyProtection="1">
      <alignment horizontal="justify" vertical="center"/>
    </xf>
    <xf numFmtId="4" fontId="26" fillId="0" borderId="1" xfId="0" applyNumberFormat="1" applyFont="1" applyFill="1" applyBorder="1" applyAlignment="1" applyProtection="1">
      <alignment horizontal="left" vertical="center" wrapText="1"/>
    </xf>
    <xf numFmtId="4" fontId="26" fillId="0" borderId="1" xfId="0" applyNumberFormat="1" applyFont="1" applyBorder="1" applyAlignment="1" applyProtection="1">
      <alignment horizontal="left" vertical="center" wrapText="1"/>
    </xf>
    <xf numFmtId="4" fontId="26" fillId="0" borderId="25" xfId="0" applyNumberFormat="1" applyFont="1" applyBorder="1" applyAlignment="1" applyProtection="1">
      <alignment horizontal="left" vertical="center" wrapText="1"/>
    </xf>
    <xf numFmtId="3" fontId="2" fillId="0" borderId="26" xfId="0" applyNumberFormat="1" applyFont="1" applyBorder="1" applyAlignment="1" applyProtection="1">
      <alignment vertical="center"/>
      <protection locked="0"/>
    </xf>
    <xf numFmtId="4" fontId="26" fillId="0" borderId="19" xfId="0" applyNumberFormat="1" applyFont="1" applyBorder="1" applyAlignment="1" applyProtection="1">
      <alignment horizontal="left" vertical="center" wrapText="1"/>
    </xf>
    <xf numFmtId="3" fontId="2" fillId="0" borderId="20" xfId="0" applyNumberFormat="1" applyFont="1" applyBorder="1" applyAlignment="1" applyProtection="1">
      <alignment vertical="center"/>
      <protection locked="0"/>
    </xf>
    <xf numFmtId="4" fontId="26" fillId="0" borderId="21" xfId="0" applyNumberFormat="1" applyFont="1" applyBorder="1" applyAlignment="1" applyProtection="1">
      <alignment horizontal="left" vertical="center" wrapText="1"/>
    </xf>
    <xf numFmtId="3" fontId="2" fillId="0" borderId="30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26" fillId="4" borderId="1" xfId="0" applyNumberFormat="1" applyFont="1" applyFill="1" applyBorder="1" applyAlignment="1" applyProtection="1">
      <alignment horizontal="left" vertical="top" wrapText="1"/>
    </xf>
    <xf numFmtId="4" fontId="26" fillId="0" borderId="24" xfId="0" applyNumberFormat="1" applyFont="1" applyBorder="1" applyAlignment="1" applyProtection="1">
      <alignment horizontal="left" vertical="center" wrapText="1"/>
      <protection locked="0"/>
    </xf>
    <xf numFmtId="3" fontId="2" fillId="0" borderId="0" xfId="0" applyNumberFormat="1" applyFont="1" applyBorder="1" applyAlignment="1" applyProtection="1">
      <alignment vertical="center"/>
      <protection locked="0"/>
    </xf>
    <xf numFmtId="4" fontId="26" fillId="0" borderId="0" xfId="0" applyNumberFormat="1" applyFont="1" applyBorder="1" applyAlignment="1" applyProtection="1">
      <alignment horizontal="left" vertical="center" wrapText="1"/>
      <protection locked="0"/>
    </xf>
    <xf numFmtId="4" fontId="12" fillId="4" borderId="1" xfId="0" applyNumberFormat="1" applyFont="1" applyFill="1" applyBorder="1" applyAlignment="1" applyProtection="1">
      <alignment horizontal="left" vertical="center"/>
    </xf>
    <xf numFmtId="4" fontId="3" fillId="4" borderId="1" xfId="0" applyNumberFormat="1" applyFont="1" applyFill="1" applyBorder="1" applyAlignment="1" applyProtection="1">
      <alignment horizontal="left" vertical="center" wrapText="1"/>
    </xf>
    <xf numFmtId="0" fontId="27" fillId="4" borderId="1" xfId="0" applyFont="1" applyFill="1" applyBorder="1" applyAlignment="1" applyProtection="1">
      <alignment horizontal="left" wrapText="1"/>
      <protection locked="0"/>
    </xf>
    <xf numFmtId="0" fontId="20" fillId="0" borderId="10" xfId="0" applyFont="1" applyBorder="1" applyAlignment="1" applyProtection="1">
      <alignment horizontal="left" wrapText="1"/>
      <protection locked="0"/>
    </xf>
    <xf numFmtId="4" fontId="16" fillId="0" borderId="11" xfId="0" applyNumberFormat="1" applyFont="1" applyFill="1" applyBorder="1" applyAlignment="1" applyProtection="1">
      <alignment horizontal="justify" vertical="center"/>
    </xf>
    <xf numFmtId="4" fontId="16" fillId="0" borderId="11" xfId="0" applyNumberFormat="1" applyFont="1" applyBorder="1" applyAlignment="1" applyProtection="1">
      <alignment horizontal="justify" vertical="center"/>
    </xf>
    <xf numFmtId="4" fontId="16" fillId="0" borderId="4" xfId="0" applyNumberFormat="1" applyFont="1" applyBorder="1" applyAlignment="1" applyProtection="1">
      <alignment horizontal="justify" vertical="center"/>
    </xf>
    <xf numFmtId="4" fontId="26" fillId="0" borderId="4" xfId="0" applyNumberFormat="1" applyFont="1" applyFill="1" applyBorder="1" applyAlignment="1" applyProtection="1">
      <alignment horizontal="left" vertical="center" wrapText="1"/>
    </xf>
    <xf numFmtId="4" fontId="26" fillId="4" borderId="4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13" fillId="0" borderId="0" xfId="0" applyNumberFormat="1" applyFont="1" applyProtection="1"/>
    <xf numFmtId="0" fontId="13" fillId="0" borderId="0" xfId="0" applyNumberFormat="1" applyFont="1" applyProtection="1">
      <protection locked="0"/>
    </xf>
    <xf numFmtId="0" fontId="19" fillId="4" borderId="17" xfId="0" applyNumberFormat="1" applyFont="1" applyFill="1" applyBorder="1" applyAlignment="1" applyProtection="1">
      <alignment horizontal="left" vertical="center" wrapText="1"/>
    </xf>
    <xf numFmtId="0" fontId="36" fillId="4" borderId="18" xfId="0" applyNumberFormat="1" applyFont="1" applyFill="1" applyBorder="1" applyAlignment="1" applyProtection="1">
      <alignment horizontal="left" vertical="center" wrapText="1"/>
    </xf>
    <xf numFmtId="0" fontId="21" fillId="4" borderId="25" xfId="0" applyNumberFormat="1" applyFont="1" applyFill="1" applyBorder="1" applyAlignment="1" applyProtection="1">
      <alignment horizontal="left" vertical="center" wrapText="1"/>
    </xf>
    <xf numFmtId="2" fontId="21" fillId="0" borderId="26" xfId="0" applyNumberFormat="1" applyFont="1" applyBorder="1" applyAlignment="1" applyProtection="1">
      <alignment horizontal="left" indent="1"/>
      <protection locked="0"/>
    </xf>
    <xf numFmtId="0" fontId="3" fillId="4" borderId="19" xfId="0" applyNumberFormat="1" applyFont="1" applyFill="1" applyBorder="1" applyAlignment="1" applyProtection="1">
      <alignment horizontal="left" vertical="center" wrapText="1"/>
    </xf>
    <xf numFmtId="2" fontId="21" fillId="0" borderId="20" xfId="0" applyNumberFormat="1" applyFont="1" applyBorder="1" applyAlignment="1" applyProtection="1">
      <alignment horizontal="left" indent="1"/>
      <protection locked="0"/>
    </xf>
    <xf numFmtId="4" fontId="21" fillId="0" borderId="20" xfId="0" applyNumberFormat="1" applyFont="1" applyBorder="1" applyAlignment="1" applyProtection="1">
      <alignment horizontal="right" indent="1"/>
      <protection locked="0"/>
    </xf>
    <xf numFmtId="0" fontId="14" fillId="0" borderId="0" xfId="0" applyNumberFormat="1" applyFont="1" applyBorder="1" applyProtection="1">
      <protection locked="0"/>
    </xf>
    <xf numFmtId="2" fontId="21" fillId="0" borderId="0" xfId="0" applyNumberFormat="1" applyFont="1" applyBorder="1" applyAlignment="1" applyProtection="1">
      <alignment horizontal="left" indent="1"/>
      <protection locked="0"/>
    </xf>
    <xf numFmtId="0" fontId="3" fillId="4" borderId="17" xfId="0" applyNumberFormat="1" applyFont="1" applyFill="1" applyBorder="1" applyAlignment="1" applyProtection="1">
      <alignment horizontal="left" vertical="center" wrapText="1"/>
    </xf>
    <xf numFmtId="0" fontId="3" fillId="4" borderId="22" xfId="0" applyNumberFormat="1" applyFont="1" applyFill="1" applyBorder="1" applyAlignment="1" applyProtection="1">
      <alignment horizontal="left" vertical="center" wrapText="1"/>
    </xf>
    <xf numFmtId="4" fontId="2" fillId="0" borderId="10" xfId="0" applyNumberFormat="1" applyFont="1" applyBorder="1" applyAlignment="1" applyProtection="1">
      <alignment horizontal="right" vertical="center"/>
      <protection locked="0"/>
    </xf>
    <xf numFmtId="4" fontId="2" fillId="4" borderId="10" xfId="0" applyNumberFormat="1" applyFont="1" applyFill="1" applyBorder="1" applyAlignment="1" applyProtection="1">
      <alignment horizontal="right" vertical="center"/>
      <protection hidden="1"/>
    </xf>
    <xf numFmtId="4" fontId="2" fillId="0" borderId="10" xfId="0" applyNumberFormat="1" applyFont="1" applyBorder="1" applyAlignment="1" applyProtection="1">
      <alignment vertical="center"/>
      <protection locked="0"/>
    </xf>
    <xf numFmtId="4" fontId="2" fillId="4" borderId="10" xfId="0" applyNumberFormat="1" applyFont="1" applyFill="1" applyBorder="1" applyAlignment="1" applyProtection="1">
      <alignment vertical="center"/>
      <protection hidden="1"/>
    </xf>
    <xf numFmtId="4" fontId="2" fillId="4" borderId="10" xfId="0" applyNumberFormat="1" applyFont="1" applyFill="1" applyBorder="1" applyAlignment="1" applyProtection="1">
      <alignment vertical="center"/>
    </xf>
    <xf numFmtId="4" fontId="1" fillId="4" borderId="10" xfId="0" applyNumberFormat="1" applyFont="1" applyFill="1" applyBorder="1" applyAlignment="1" applyProtection="1">
      <alignment vertical="center"/>
    </xf>
    <xf numFmtId="4" fontId="2" fillId="0" borderId="16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4" fontId="2" fillId="4" borderId="13" xfId="0" applyNumberFormat="1" applyFont="1" applyFill="1" applyBorder="1" applyAlignment="1" applyProtection="1">
      <alignment vertical="center"/>
      <protection hidden="1"/>
    </xf>
    <xf numFmtId="4" fontId="21" fillId="0" borderId="18" xfId="0" applyNumberFormat="1" applyFont="1" applyBorder="1" applyAlignment="1" applyProtection="1">
      <alignment horizontal="right" indent="1"/>
      <protection hidden="1"/>
    </xf>
    <xf numFmtId="4" fontId="21" fillId="0" borderId="20" xfId="0" applyNumberFormat="1" applyFont="1" applyBorder="1" applyAlignment="1" applyProtection="1">
      <alignment horizontal="right" indent="1"/>
      <protection hidden="1"/>
    </xf>
    <xf numFmtId="4" fontId="21" fillId="0" borderId="23" xfId="0" applyNumberFormat="1" applyFont="1" applyBorder="1" applyAlignment="1" applyProtection="1">
      <alignment horizontal="right" inden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4" fontId="19" fillId="4" borderId="1" xfId="0" applyNumberFormat="1" applyFont="1" applyFill="1" applyBorder="1" applyAlignment="1" applyProtection="1">
      <alignment horizontal="left" vertical="center" wrapText="1"/>
    </xf>
    <xf numFmtId="4" fontId="19" fillId="4" borderId="28" xfId="0" applyNumberFormat="1" applyFont="1" applyFill="1" applyBorder="1" applyAlignment="1" applyProtection="1">
      <alignment horizontal="left" vertical="center" wrapText="1"/>
    </xf>
    <xf numFmtId="0" fontId="30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horizontal="left" wrapText="1"/>
    </xf>
    <xf numFmtId="0" fontId="12" fillId="4" borderId="28" xfId="0" applyFont="1" applyFill="1" applyBorder="1" applyAlignment="1" applyProtection="1">
      <alignment horizontal="left" wrapText="1"/>
    </xf>
    <xf numFmtId="0" fontId="32" fillId="4" borderId="1" xfId="0" applyNumberFormat="1" applyFont="1" applyFill="1" applyBorder="1" applyAlignment="1" applyProtection="1">
      <alignment horizontal="left" vertical="center" wrapText="1"/>
    </xf>
    <xf numFmtId="0" fontId="32" fillId="4" borderId="28" xfId="0" applyNumberFormat="1" applyFont="1" applyFill="1" applyBorder="1" applyAlignment="1" applyProtection="1">
      <alignment horizontal="left" vertical="center" wrapText="1"/>
    </xf>
    <xf numFmtId="0" fontId="30" fillId="0" borderId="0" xfId="0" applyFont="1" applyAlignment="1" applyProtection="1">
      <alignment horizontal="center"/>
    </xf>
    <xf numFmtId="0" fontId="35" fillId="0" borderId="0" xfId="0" applyFont="1" applyAlignment="1" applyProtection="1">
      <alignment horizontal="left"/>
    </xf>
    <xf numFmtId="0" fontId="33" fillId="4" borderId="1" xfId="0" applyNumberFormat="1" applyFont="1" applyFill="1" applyBorder="1" applyAlignment="1" applyProtection="1">
      <alignment horizontal="left" vertical="center" wrapText="1"/>
    </xf>
    <xf numFmtId="0" fontId="33" fillId="4" borderId="28" xfId="0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13" fillId="4" borderId="1" xfId="0" applyNumberFormat="1" applyFont="1" applyFill="1" applyBorder="1" applyAlignment="1" applyProtection="1">
      <alignment horizontal="center"/>
    </xf>
    <xf numFmtId="0" fontId="13" fillId="4" borderId="28" xfId="0" applyNumberFormat="1" applyFont="1" applyFill="1" applyBorder="1" applyAlignment="1" applyProtection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32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59.140625" style="24" customWidth="1"/>
    <col min="2" max="7" width="9.140625" style="24"/>
    <col min="8" max="8" width="9.140625" style="24" customWidth="1"/>
    <col min="9" max="16384" width="9.140625" style="24"/>
  </cols>
  <sheetData>
    <row r="1" spans="1:1" ht="13.5" thickBot="1" x14ac:dyDescent="0.25">
      <c r="A1" s="23" t="s">
        <v>11</v>
      </c>
    </row>
    <row r="2" spans="1:1" ht="25.5" x14ac:dyDescent="0.2">
      <c r="A2" s="25" t="s">
        <v>12</v>
      </c>
    </row>
    <row r="3" spans="1:1" ht="25.5" x14ac:dyDescent="0.2">
      <c r="A3" s="25" t="s">
        <v>44</v>
      </c>
    </row>
    <row r="4" spans="1:1" ht="25.5" x14ac:dyDescent="0.2">
      <c r="A4" s="25" t="s">
        <v>100</v>
      </c>
    </row>
    <row r="5" spans="1:1" ht="38.25" x14ac:dyDescent="0.2">
      <c r="A5" s="26" t="s">
        <v>101</v>
      </c>
    </row>
    <row r="6" spans="1:1" ht="25.5" x14ac:dyDescent="0.2">
      <c r="A6" s="26" t="s">
        <v>45</v>
      </c>
    </row>
    <row r="7" spans="1:1" x14ac:dyDescent="0.2">
      <c r="A7" s="27"/>
    </row>
    <row r="8" spans="1:1" ht="13.5" thickBot="1" x14ac:dyDescent="0.25">
      <c r="A8" s="27"/>
    </row>
    <row r="9" spans="1:1" ht="13.5" thickBot="1" x14ac:dyDescent="0.25">
      <c r="A9" s="23" t="s">
        <v>26</v>
      </c>
    </row>
    <row r="10" spans="1:1" ht="38.25" x14ac:dyDescent="0.2">
      <c r="A10" s="28" t="s">
        <v>46</v>
      </c>
    </row>
    <row r="11" spans="1:1" ht="25.5" x14ac:dyDescent="0.2">
      <c r="A11" s="29" t="s">
        <v>27</v>
      </c>
    </row>
    <row r="12" spans="1:1" x14ac:dyDescent="0.2">
      <c r="A12" s="30" t="s">
        <v>28</v>
      </c>
    </row>
    <row r="13" spans="1:1" ht="25.5" x14ac:dyDescent="0.2">
      <c r="A13" s="31" t="s">
        <v>102</v>
      </c>
    </row>
    <row r="14" spans="1:1" x14ac:dyDescent="0.2">
      <c r="A14" s="32"/>
    </row>
    <row r="15" spans="1:1" ht="13.5" thickBot="1" x14ac:dyDescent="0.25"/>
    <row r="16" spans="1:1" ht="13.5" thickBot="1" x14ac:dyDescent="0.25">
      <c r="A16" s="23" t="s">
        <v>73</v>
      </c>
    </row>
    <row r="17" spans="1:1" ht="38.25" x14ac:dyDescent="0.2">
      <c r="A17" s="28" t="s">
        <v>78</v>
      </c>
    </row>
    <row r="18" spans="1:1" ht="38.25" x14ac:dyDescent="0.2">
      <c r="A18" s="28" t="s">
        <v>74</v>
      </c>
    </row>
    <row r="19" spans="1:1" ht="25.5" x14ac:dyDescent="0.2">
      <c r="A19" s="33" t="s">
        <v>75</v>
      </c>
    </row>
    <row r="20" spans="1:1" ht="38.25" x14ac:dyDescent="0.2">
      <c r="A20" s="33" t="s">
        <v>76</v>
      </c>
    </row>
    <row r="22" spans="1:1" ht="13.5" thickBot="1" x14ac:dyDescent="0.25"/>
    <row r="23" spans="1:1" ht="13.5" thickBot="1" x14ac:dyDescent="0.25">
      <c r="A23" s="23" t="s">
        <v>77</v>
      </c>
    </row>
    <row r="24" spans="1:1" ht="38.25" x14ac:dyDescent="0.2">
      <c r="A24" s="28" t="s">
        <v>79</v>
      </c>
    </row>
    <row r="25" spans="1:1" ht="25.5" x14ac:dyDescent="0.2">
      <c r="A25" s="33" t="s">
        <v>75</v>
      </c>
    </row>
    <row r="26" spans="1:1" ht="38.25" x14ac:dyDescent="0.2">
      <c r="A26" s="33" t="s">
        <v>76</v>
      </c>
    </row>
    <row r="27" spans="1:1" x14ac:dyDescent="0.2">
      <c r="A27" s="34"/>
    </row>
    <row r="28" spans="1:1" ht="13.5" thickBot="1" x14ac:dyDescent="0.25">
      <c r="A28" s="34"/>
    </row>
    <row r="29" spans="1:1" ht="13.5" thickBot="1" x14ac:dyDescent="0.25">
      <c r="A29" s="23" t="s">
        <v>47</v>
      </c>
    </row>
    <row r="30" spans="1:1" ht="47.25" customHeight="1" x14ac:dyDescent="0.2">
      <c r="A30" s="35" t="s">
        <v>103</v>
      </c>
    </row>
    <row r="31" spans="1:1" ht="63" customHeight="1" x14ac:dyDescent="0.2">
      <c r="A31" s="33" t="s">
        <v>59</v>
      </c>
    </row>
    <row r="32" spans="1:1" ht="25.5" x14ac:dyDescent="0.2">
      <c r="A32" s="33" t="s">
        <v>30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E53"/>
  <sheetViews>
    <sheetView showGridLines="0" zoomScale="85" zoomScaleNormal="85" workbookViewId="0">
      <selection activeCell="C50" sqref="C50"/>
    </sheetView>
  </sheetViews>
  <sheetFormatPr defaultRowHeight="14.25" x14ac:dyDescent="0.2"/>
  <cols>
    <col min="1" max="1" width="6.85546875" style="36" customWidth="1"/>
    <col min="2" max="2" width="100.7109375" style="38" customWidth="1"/>
    <col min="3" max="3" width="15.5703125" style="36" customWidth="1"/>
    <col min="4" max="16384" width="9.140625" style="36"/>
  </cols>
  <sheetData>
    <row r="1" spans="2:5" ht="66.75" customHeight="1" x14ac:dyDescent="0.35">
      <c r="B1" s="140" t="s">
        <v>25</v>
      </c>
      <c r="C1" s="141"/>
    </row>
    <row r="2" spans="2:5" x14ac:dyDescent="0.2">
      <c r="B2" s="142" t="s">
        <v>89</v>
      </c>
      <c r="C2" s="143"/>
    </row>
    <row r="3" spans="2:5" ht="18" x14ac:dyDescent="0.25">
      <c r="B3" s="37"/>
    </row>
    <row r="4" spans="2:5" x14ac:dyDescent="0.2">
      <c r="B4" s="144" t="s">
        <v>0</v>
      </c>
      <c r="C4" s="144"/>
    </row>
    <row r="6" spans="2:5" x14ac:dyDescent="0.2">
      <c r="B6" s="144" t="s">
        <v>18</v>
      </c>
      <c r="C6" s="144"/>
    </row>
    <row r="8" spans="2:5" ht="15" thickBot="1" x14ac:dyDescent="0.25"/>
    <row r="9" spans="2:5" ht="52.5" customHeight="1" thickBot="1" x14ac:dyDescent="0.25">
      <c r="B9" s="50" t="s">
        <v>116</v>
      </c>
      <c r="C9" s="51" t="s">
        <v>106</v>
      </c>
      <c r="E9" s="39"/>
    </row>
    <row r="10" spans="2:5" x14ac:dyDescent="0.2">
      <c r="B10" s="52" t="s">
        <v>64</v>
      </c>
      <c r="C10" s="55">
        <v>0</v>
      </c>
    </row>
    <row r="11" spans="2:5" x14ac:dyDescent="0.2">
      <c r="B11" s="53"/>
      <c r="C11" s="56">
        <v>0</v>
      </c>
    </row>
    <row r="12" spans="2:5" x14ac:dyDescent="0.2">
      <c r="B12" s="53"/>
      <c r="C12" s="56">
        <v>0</v>
      </c>
    </row>
    <row r="13" spans="2:5" x14ac:dyDescent="0.2">
      <c r="B13" s="53"/>
      <c r="C13" s="56">
        <v>0</v>
      </c>
    </row>
    <row r="14" spans="2:5" x14ac:dyDescent="0.2">
      <c r="B14" s="53"/>
      <c r="C14" s="56">
        <v>0</v>
      </c>
    </row>
    <row r="15" spans="2:5" ht="15" thickBot="1" x14ac:dyDescent="0.25">
      <c r="B15" s="54"/>
      <c r="C15" s="56">
        <v>0</v>
      </c>
    </row>
    <row r="16" spans="2:5" ht="27.75" customHeight="1" thickBot="1" x14ac:dyDescent="0.25">
      <c r="B16" s="57" t="s">
        <v>69</v>
      </c>
      <c r="C16" s="59">
        <f>SUM(C10:C15)</f>
        <v>0</v>
      </c>
    </row>
    <row r="17" spans="1:3" ht="18.75" thickBot="1" x14ac:dyDescent="0.3">
      <c r="A17" s="40"/>
      <c r="B17" s="41"/>
      <c r="C17" s="42"/>
    </row>
    <row r="18" spans="1:3" ht="75.75" thickBot="1" x14ac:dyDescent="0.25">
      <c r="B18" s="43" t="s">
        <v>107</v>
      </c>
      <c r="C18" s="51" t="s">
        <v>106</v>
      </c>
    </row>
    <row r="19" spans="1:3" x14ac:dyDescent="0.2">
      <c r="B19" s="63" t="s">
        <v>65</v>
      </c>
      <c r="C19" s="60">
        <v>0</v>
      </c>
    </row>
    <row r="20" spans="1:3" x14ac:dyDescent="0.2">
      <c r="B20" s="64" t="s">
        <v>66</v>
      </c>
      <c r="C20" s="56">
        <v>0</v>
      </c>
    </row>
    <row r="21" spans="1:3" x14ac:dyDescent="0.2">
      <c r="B21" s="65" t="s">
        <v>67</v>
      </c>
      <c r="C21" s="56">
        <v>0</v>
      </c>
    </row>
    <row r="22" spans="1:3" x14ac:dyDescent="0.2">
      <c r="B22" s="64" t="s">
        <v>68</v>
      </c>
      <c r="C22" s="56">
        <v>0</v>
      </c>
    </row>
    <row r="23" spans="1:3" x14ac:dyDescent="0.2">
      <c r="B23" s="66"/>
      <c r="C23" s="56">
        <v>0</v>
      </c>
    </row>
    <row r="24" spans="1:3" x14ac:dyDescent="0.2">
      <c r="B24" s="66"/>
      <c r="C24" s="56">
        <v>0</v>
      </c>
    </row>
    <row r="25" spans="1:3" x14ac:dyDescent="0.2">
      <c r="B25" s="67"/>
      <c r="C25" s="56">
        <v>0</v>
      </c>
    </row>
    <row r="26" spans="1:3" ht="15" thickBot="1" x14ac:dyDescent="0.25">
      <c r="B26" s="67"/>
      <c r="C26" s="61">
        <v>0</v>
      </c>
    </row>
    <row r="27" spans="1:3" ht="15.75" thickBot="1" x14ac:dyDescent="0.25">
      <c r="B27" s="62" t="s">
        <v>98</v>
      </c>
      <c r="C27" s="59">
        <f>SUM(C19:C26)</f>
        <v>0</v>
      </c>
    </row>
    <row r="28" spans="1:3" ht="18.75" thickBot="1" x14ac:dyDescent="0.3">
      <c r="B28" s="44"/>
      <c r="C28" s="45"/>
    </row>
    <row r="29" spans="1:3" ht="75.75" thickBot="1" x14ac:dyDescent="0.25">
      <c r="B29" s="43" t="s">
        <v>108</v>
      </c>
      <c r="C29" s="51" t="s">
        <v>106</v>
      </c>
    </row>
    <row r="30" spans="1:3" x14ac:dyDescent="0.2">
      <c r="B30" s="63" t="s">
        <v>65</v>
      </c>
      <c r="C30" s="60">
        <v>0</v>
      </c>
    </row>
    <row r="31" spans="1:3" x14ac:dyDescent="0.2">
      <c r="B31" s="64" t="s">
        <v>66</v>
      </c>
      <c r="C31" s="56">
        <v>0</v>
      </c>
    </row>
    <row r="32" spans="1:3" x14ac:dyDescent="0.2">
      <c r="B32" s="65" t="s">
        <v>67</v>
      </c>
      <c r="C32" s="56">
        <v>0</v>
      </c>
    </row>
    <row r="33" spans="1:3" x14ac:dyDescent="0.2">
      <c r="B33" s="64" t="s">
        <v>68</v>
      </c>
      <c r="C33" s="56">
        <v>0</v>
      </c>
    </row>
    <row r="34" spans="1:3" x14ac:dyDescent="0.2">
      <c r="B34" s="66"/>
      <c r="C34" s="56">
        <v>0</v>
      </c>
    </row>
    <row r="35" spans="1:3" x14ac:dyDescent="0.2">
      <c r="B35" s="66"/>
      <c r="C35" s="56">
        <v>0</v>
      </c>
    </row>
    <row r="36" spans="1:3" x14ac:dyDescent="0.2">
      <c r="B36" s="67"/>
      <c r="C36" s="56">
        <v>0</v>
      </c>
    </row>
    <row r="37" spans="1:3" ht="15" thickBot="1" x14ac:dyDescent="0.25">
      <c r="B37" s="67"/>
      <c r="C37" s="61">
        <v>0</v>
      </c>
    </row>
    <row r="38" spans="1:3" ht="15.75" thickBot="1" x14ac:dyDescent="0.25">
      <c r="B38" s="62" t="s">
        <v>99</v>
      </c>
      <c r="C38" s="59">
        <f>SUM(C30:C37)</f>
        <v>0</v>
      </c>
    </row>
    <row r="39" spans="1:3" ht="18.75" thickBot="1" x14ac:dyDescent="0.3">
      <c r="A39" s="40"/>
      <c r="B39" s="44"/>
      <c r="C39" s="45"/>
    </row>
    <row r="40" spans="1:3" ht="30.75" thickBot="1" x14ac:dyDescent="0.25">
      <c r="B40" s="68" t="s">
        <v>109</v>
      </c>
      <c r="C40" s="51" t="s">
        <v>106</v>
      </c>
    </row>
    <row r="41" spans="1:3" ht="15.75" customHeight="1" x14ac:dyDescent="0.2">
      <c r="B41" s="69"/>
      <c r="C41" s="56">
        <v>0</v>
      </c>
    </row>
    <row r="42" spans="1:3" ht="15.75" customHeight="1" x14ac:dyDescent="0.2">
      <c r="B42" s="70"/>
      <c r="C42" s="56">
        <v>0</v>
      </c>
    </row>
    <row r="43" spans="1:3" ht="15.75" customHeight="1" x14ac:dyDescent="0.2">
      <c r="B43" s="71"/>
      <c r="C43" s="56">
        <v>0</v>
      </c>
    </row>
    <row r="44" spans="1:3" ht="15.75" customHeight="1" thickBot="1" x14ac:dyDescent="0.25">
      <c r="B44" s="71"/>
      <c r="C44" s="56">
        <v>0</v>
      </c>
    </row>
    <row r="45" spans="1:3" ht="15.75" thickBot="1" x14ac:dyDescent="0.25">
      <c r="B45" s="72" t="s">
        <v>104</v>
      </c>
      <c r="C45" s="59">
        <f>SUM(C41:C44)</f>
        <v>0</v>
      </c>
    </row>
    <row r="46" spans="1:3" ht="18.75" thickBot="1" x14ac:dyDescent="0.3">
      <c r="A46" s="40"/>
      <c r="B46" s="41"/>
      <c r="C46" s="42"/>
    </row>
    <row r="47" spans="1:3" ht="15.75" thickBot="1" x14ac:dyDescent="0.25">
      <c r="B47" s="73" t="s">
        <v>29</v>
      </c>
      <c r="C47" s="58">
        <f>C16+C27+C38+C45</f>
        <v>0</v>
      </c>
    </row>
    <row r="48" spans="1:3" ht="18.75" thickBot="1" x14ac:dyDescent="0.3">
      <c r="A48" s="40"/>
      <c r="B48" s="74"/>
      <c r="C48" s="42"/>
    </row>
    <row r="49" spans="2:3" ht="18.75" thickBot="1" x14ac:dyDescent="0.25">
      <c r="B49" s="46" t="s">
        <v>105</v>
      </c>
      <c r="C49" s="58" t="e">
        <f>ROUND((C16)/(C16+C45),4)</f>
        <v>#DIV/0!</v>
      </c>
    </row>
    <row r="52" spans="2:3" x14ac:dyDescent="0.2">
      <c r="B52" s="47" t="s">
        <v>2</v>
      </c>
      <c r="C52" s="48" t="s">
        <v>62</v>
      </c>
    </row>
    <row r="53" spans="2:3" ht="28.5" x14ac:dyDescent="0.2">
      <c r="B53" s="49" t="s">
        <v>61</v>
      </c>
      <c r="C53" s="48" t="s">
        <v>4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7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pageSetUpPr fitToPage="1"/>
  </sheetPr>
  <dimension ref="A1:D44"/>
  <sheetViews>
    <sheetView showGridLines="0" zoomScale="85" zoomScaleNormal="85" workbookViewId="0">
      <selection activeCell="B12" sqref="B12"/>
    </sheetView>
  </sheetViews>
  <sheetFormatPr defaultRowHeight="14.25" x14ac:dyDescent="0.2"/>
  <cols>
    <col min="1" max="1" width="70.7109375" style="36" customWidth="1"/>
    <col min="2" max="2" width="24.28515625" style="36" customWidth="1"/>
    <col min="3" max="3" width="20.85546875" style="36" bestFit="1" customWidth="1"/>
    <col min="4" max="16384" width="9.140625" style="36"/>
  </cols>
  <sheetData>
    <row r="1" spans="1:4" ht="25.5" x14ac:dyDescent="0.35">
      <c r="A1" s="147" t="s">
        <v>111</v>
      </c>
      <c r="B1" s="147"/>
      <c r="C1" s="75"/>
    </row>
    <row r="2" spans="1:4" ht="25.5" x14ac:dyDescent="0.35">
      <c r="A2" s="76"/>
      <c r="B2" s="76"/>
      <c r="C2" s="75"/>
    </row>
    <row r="3" spans="1:4" x14ac:dyDescent="0.2">
      <c r="A3" s="148" t="s">
        <v>90</v>
      </c>
      <c r="B3" s="148"/>
      <c r="C3" s="77"/>
    </row>
    <row r="4" spans="1:4" ht="15" thickBot="1" x14ac:dyDescent="0.25">
      <c r="A4" s="78"/>
      <c r="B4" s="78"/>
      <c r="C4" s="77"/>
    </row>
    <row r="5" spans="1:4" ht="36.75" customHeight="1" thickBot="1" x14ac:dyDescent="0.25">
      <c r="A5" s="79" t="s">
        <v>31</v>
      </c>
      <c r="B5" s="80" t="s">
        <v>32</v>
      </c>
      <c r="C5" s="77"/>
    </row>
    <row r="6" spans="1:4" ht="18.75" thickBot="1" x14ac:dyDescent="0.3">
      <c r="A6" s="81"/>
      <c r="C6" s="82"/>
    </row>
    <row r="7" spans="1:4" ht="18.75" thickBot="1" x14ac:dyDescent="0.3">
      <c r="A7" s="149" t="s">
        <v>6</v>
      </c>
      <c r="B7" s="150"/>
      <c r="C7" s="83"/>
      <c r="D7" s="84"/>
    </row>
    <row r="8" spans="1:4" ht="79.5" customHeight="1" thickBot="1" x14ac:dyDescent="0.25">
      <c r="A8" s="151" t="s">
        <v>110</v>
      </c>
      <c r="B8" s="152"/>
    </row>
    <row r="9" spans="1:4" ht="38.1" customHeight="1" thickBot="1" x14ac:dyDescent="0.25">
      <c r="A9" s="85" t="s">
        <v>60</v>
      </c>
      <c r="B9" s="126">
        <v>0</v>
      </c>
    </row>
    <row r="10" spans="1:4" ht="38.1" customHeight="1" thickBot="1" x14ac:dyDescent="0.25">
      <c r="A10" s="86" t="s">
        <v>63</v>
      </c>
      <c r="B10" s="126">
        <v>0</v>
      </c>
    </row>
    <row r="11" spans="1:4" ht="38.1" customHeight="1" thickBot="1" x14ac:dyDescent="0.25">
      <c r="A11" s="86" t="s">
        <v>50</v>
      </c>
      <c r="B11" s="126">
        <v>0</v>
      </c>
    </row>
    <row r="12" spans="1:4" ht="38.1" customHeight="1" thickBot="1" x14ac:dyDescent="0.25">
      <c r="A12" s="85" t="s">
        <v>15</v>
      </c>
      <c r="B12" s="126">
        <v>0</v>
      </c>
    </row>
    <row r="13" spans="1:4" ht="15.75" thickBot="1" x14ac:dyDescent="0.25">
      <c r="A13" s="102" t="s">
        <v>49</v>
      </c>
      <c r="B13" s="127">
        <f>IF(B5="dle položkového rozpočtu",'Výpočtový list'!E7,'Výpočtový list'!E9)</f>
        <v>0</v>
      </c>
    </row>
    <row r="14" spans="1:4" ht="15" x14ac:dyDescent="0.2">
      <c r="A14" s="10"/>
      <c r="B14" s="11"/>
      <c r="C14" s="11"/>
    </row>
    <row r="15" spans="1:4" ht="15.75" thickBot="1" x14ac:dyDescent="0.25">
      <c r="A15" s="10"/>
      <c r="B15" s="11"/>
      <c r="C15" s="11"/>
    </row>
    <row r="16" spans="1:4" ht="18.75" thickBot="1" x14ac:dyDescent="0.25">
      <c r="A16" s="145" t="s">
        <v>5</v>
      </c>
      <c r="B16" s="146"/>
    </row>
    <row r="17" spans="1:2" ht="15" thickBot="1" x14ac:dyDescent="0.25">
      <c r="A17" s="87" t="s">
        <v>16</v>
      </c>
      <c r="B17" s="128">
        <v>0</v>
      </c>
    </row>
    <row r="18" spans="1:2" ht="15" thickBot="1" x14ac:dyDescent="0.25">
      <c r="A18" s="87" t="s">
        <v>58</v>
      </c>
      <c r="B18" s="128">
        <v>0</v>
      </c>
    </row>
    <row r="19" spans="1:2" ht="15" thickBot="1" x14ac:dyDescent="0.25">
      <c r="A19" s="88" t="s">
        <v>17</v>
      </c>
      <c r="B19" s="128">
        <v>0</v>
      </c>
    </row>
    <row r="20" spans="1:2" ht="60" customHeight="1" thickBot="1" x14ac:dyDescent="0.25">
      <c r="A20" s="89" t="s">
        <v>96</v>
      </c>
      <c r="B20" s="128">
        <v>0</v>
      </c>
    </row>
    <row r="21" spans="1:2" ht="15" customHeight="1" x14ac:dyDescent="0.2">
      <c r="A21" s="90"/>
      <c r="B21" s="91"/>
    </row>
    <row r="22" spans="1:2" ht="15" customHeight="1" x14ac:dyDescent="0.2">
      <c r="A22" s="92"/>
      <c r="B22" s="93"/>
    </row>
    <row r="23" spans="1:2" ht="15" customHeight="1" x14ac:dyDescent="0.2">
      <c r="A23" s="92"/>
      <c r="B23" s="93"/>
    </row>
    <row r="24" spans="1:2" ht="15" customHeight="1" x14ac:dyDescent="0.2">
      <c r="A24" s="92"/>
      <c r="B24" s="93"/>
    </row>
    <row r="25" spans="1:2" ht="15" customHeight="1" x14ac:dyDescent="0.2">
      <c r="A25" s="92"/>
      <c r="B25" s="93"/>
    </row>
    <row r="26" spans="1:2" ht="15" customHeight="1" thickBot="1" x14ac:dyDescent="0.25">
      <c r="A26" s="94"/>
      <c r="B26" s="95"/>
    </row>
    <row r="27" spans="1:2" s="96" customFormat="1" ht="60" customHeight="1" thickBot="1" x14ac:dyDescent="0.3">
      <c r="A27" s="89" t="s">
        <v>97</v>
      </c>
      <c r="B27" s="128">
        <v>0</v>
      </c>
    </row>
    <row r="28" spans="1:2" s="96" customFormat="1" ht="15" customHeight="1" x14ac:dyDescent="0.25">
      <c r="A28" s="90"/>
      <c r="B28" s="91"/>
    </row>
    <row r="29" spans="1:2" s="96" customFormat="1" ht="15" customHeight="1" x14ac:dyDescent="0.25">
      <c r="A29" s="92"/>
      <c r="B29" s="93"/>
    </row>
    <row r="30" spans="1:2" s="96" customFormat="1" ht="15" customHeight="1" x14ac:dyDescent="0.25">
      <c r="A30" s="92"/>
      <c r="B30" s="93"/>
    </row>
    <row r="31" spans="1:2" s="96" customFormat="1" ht="15" customHeight="1" x14ac:dyDescent="0.25">
      <c r="A31" s="92"/>
      <c r="B31" s="93"/>
    </row>
    <row r="32" spans="1:2" s="96" customFormat="1" ht="15" customHeight="1" x14ac:dyDescent="0.25">
      <c r="A32" s="92"/>
      <c r="B32" s="93"/>
    </row>
    <row r="33" spans="1:2" s="96" customFormat="1" ht="15" customHeight="1" thickBot="1" x14ac:dyDescent="0.3">
      <c r="A33" s="94"/>
      <c r="B33" s="95"/>
    </row>
    <row r="34" spans="1:2" ht="15" thickBot="1" x14ac:dyDescent="0.25">
      <c r="A34" s="97" t="s">
        <v>51</v>
      </c>
      <c r="B34" s="129">
        <f>IF(B5="dle položkového rozpočtu",0,'Výpočtový list'!E11)</f>
        <v>0</v>
      </c>
    </row>
    <row r="35" spans="1:2" ht="15.75" thickBot="1" x14ac:dyDescent="0.25">
      <c r="A35" s="102" t="s">
        <v>52</v>
      </c>
      <c r="B35" s="130">
        <f>SUM(B17:B34)</f>
        <v>0</v>
      </c>
    </row>
    <row r="36" spans="1:2" x14ac:dyDescent="0.2">
      <c r="A36" s="98"/>
      <c r="B36" s="99"/>
    </row>
    <row r="37" spans="1:2" ht="15" thickBot="1" x14ac:dyDescent="0.25">
      <c r="A37" s="100"/>
      <c r="B37" s="99"/>
    </row>
    <row r="38" spans="1:2" ht="18.75" thickBot="1" x14ac:dyDescent="0.25">
      <c r="A38" s="101" t="s">
        <v>14</v>
      </c>
      <c r="B38" s="131">
        <f>B13+B35</f>
        <v>0</v>
      </c>
    </row>
    <row r="39" spans="1:2" ht="19.5" x14ac:dyDescent="0.2">
      <c r="A39" s="12"/>
      <c r="B39" s="13"/>
    </row>
    <row r="40" spans="1:2" ht="19.5" x14ac:dyDescent="0.2">
      <c r="A40" s="12"/>
      <c r="B40" s="13"/>
    </row>
    <row r="41" spans="1:2" ht="19.5" x14ac:dyDescent="0.2">
      <c r="A41" s="12"/>
      <c r="B41" s="13"/>
    </row>
    <row r="42" spans="1:2" x14ac:dyDescent="0.2">
      <c r="A42" s="14"/>
      <c r="B42" s="14"/>
    </row>
    <row r="43" spans="1:2" x14ac:dyDescent="0.2">
      <c r="A43" s="47" t="s">
        <v>2</v>
      </c>
      <c r="B43" s="48" t="s">
        <v>33</v>
      </c>
    </row>
    <row r="44" spans="1:2" ht="28.5" x14ac:dyDescent="0.2">
      <c r="A44" s="49" t="s">
        <v>61</v>
      </c>
      <c r="B44" s="48" t="s">
        <v>4</v>
      </c>
    </row>
  </sheetData>
  <sheetProtection algorithmName="SHA-512" hashValue="uMoRHgVBcqh9UXqPK8tjXACKHmFVuOqip/GSF26fK1rA9pixojGAaAuKnONAc4yyAEpkBylHV0/CCdZ3RKEbcQ==" saltValue="1569JSt7Z4s+q6bnWr05mA==" spinCount="100000" sheet="1" objects="1" scenarios="1"/>
  <mergeCells count="5">
    <mergeCell ref="A16:B16"/>
    <mergeCell ref="A1:B1"/>
    <mergeCell ref="A3:B3"/>
    <mergeCell ref="A7:B7"/>
    <mergeCell ref="A8:B8"/>
  </mergeCells>
  <pageMargins left="0.7" right="0.7" top="0.78740157499999996" bottom="0.78740157499999996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'Výpočtový list'!$B$3:$B$4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7">
    <pageSetUpPr fitToPage="1"/>
  </sheetPr>
  <dimension ref="A1:C28"/>
  <sheetViews>
    <sheetView showGridLines="0" zoomScale="85" zoomScaleNormal="85" workbookViewId="0">
      <selection activeCell="D15" sqref="D15"/>
    </sheetView>
  </sheetViews>
  <sheetFormatPr defaultRowHeight="14.25" x14ac:dyDescent="0.2"/>
  <cols>
    <col min="1" max="1" width="51.7109375" style="36" customWidth="1"/>
    <col min="2" max="2" width="25.7109375" style="36" customWidth="1"/>
    <col min="3" max="3" width="20.85546875" style="36" customWidth="1"/>
    <col min="4" max="4" width="9.140625" style="36" customWidth="1"/>
    <col min="5" max="16384" width="9.140625" style="36"/>
  </cols>
  <sheetData>
    <row r="1" spans="1:3" ht="25.5" x14ac:dyDescent="0.35">
      <c r="A1" s="153" t="s">
        <v>112</v>
      </c>
      <c r="B1" s="153"/>
      <c r="C1" s="75"/>
    </row>
    <row r="2" spans="1:3" ht="25.5" x14ac:dyDescent="0.35">
      <c r="A2" s="76"/>
      <c r="B2" s="76"/>
      <c r="C2" s="75"/>
    </row>
    <row r="3" spans="1:3" x14ac:dyDescent="0.2">
      <c r="A3" s="154" t="s">
        <v>82</v>
      </c>
      <c r="B3" s="154"/>
      <c r="C3" s="77"/>
    </row>
    <row r="4" spans="1:3" ht="15" thickBot="1" x14ac:dyDescent="0.25">
      <c r="A4" s="78"/>
      <c r="B4" s="78"/>
      <c r="C4" s="77"/>
    </row>
    <row r="5" spans="1:3" ht="36.75" customHeight="1" thickBot="1" x14ac:dyDescent="0.25">
      <c r="A5" s="103" t="s">
        <v>31</v>
      </c>
      <c r="B5" s="104" t="s">
        <v>81</v>
      </c>
      <c r="C5" s="77"/>
    </row>
    <row r="6" spans="1:3" ht="18.75" thickBot="1" x14ac:dyDescent="0.3">
      <c r="A6" s="81"/>
      <c r="C6" s="82"/>
    </row>
    <row r="7" spans="1:3" ht="18.75" thickBot="1" x14ac:dyDescent="0.3">
      <c r="A7" s="149" t="s">
        <v>6</v>
      </c>
      <c r="B7" s="150"/>
    </row>
    <row r="8" spans="1:3" ht="44.25" customHeight="1" thickBot="1" x14ac:dyDescent="0.25">
      <c r="A8" s="155" t="s">
        <v>70</v>
      </c>
      <c r="B8" s="156"/>
    </row>
    <row r="9" spans="1:3" ht="38.1" customHeight="1" x14ac:dyDescent="0.2">
      <c r="A9" s="105" t="s">
        <v>71</v>
      </c>
      <c r="B9" s="132">
        <v>0</v>
      </c>
    </row>
    <row r="10" spans="1:3" ht="38.1" customHeight="1" thickBot="1" x14ac:dyDescent="0.25">
      <c r="A10" s="105" t="s">
        <v>80</v>
      </c>
      <c r="B10" s="133">
        <v>0</v>
      </c>
    </row>
    <row r="11" spans="1:3" ht="15.75" thickBot="1" x14ac:dyDescent="0.25">
      <c r="A11" s="102" t="s">
        <v>49</v>
      </c>
      <c r="B11" s="127">
        <f>IF(B5="dle ceny kupní nebo obvyklé",'Výpočtový list'!E13,'Výpočtový list'!E15)</f>
        <v>0</v>
      </c>
    </row>
    <row r="12" spans="1:3" ht="15" x14ac:dyDescent="0.2">
      <c r="A12" s="10"/>
      <c r="B12" s="11"/>
      <c r="C12" s="11"/>
    </row>
    <row r="13" spans="1:3" ht="15.75" thickBot="1" x14ac:dyDescent="0.25">
      <c r="A13" s="10"/>
      <c r="B13" s="11"/>
      <c r="C13" s="11"/>
    </row>
    <row r="14" spans="1:3" ht="18.75" thickBot="1" x14ac:dyDescent="0.25">
      <c r="A14" s="145" t="s">
        <v>5</v>
      </c>
      <c r="B14" s="146"/>
    </row>
    <row r="15" spans="1:3" x14ac:dyDescent="0.2">
      <c r="A15" s="106" t="s">
        <v>16</v>
      </c>
      <c r="B15" s="134">
        <v>0</v>
      </c>
    </row>
    <row r="16" spans="1:3" x14ac:dyDescent="0.2">
      <c r="A16" s="107" t="s">
        <v>58</v>
      </c>
      <c r="B16" s="135">
        <v>0</v>
      </c>
    </row>
    <row r="17" spans="1:2" x14ac:dyDescent="0.2">
      <c r="A17" s="108" t="s">
        <v>17</v>
      </c>
      <c r="B17" s="135">
        <v>0</v>
      </c>
    </row>
    <row r="18" spans="1:2" ht="26.25" thickBot="1" x14ac:dyDescent="0.25">
      <c r="A18" s="109" t="s">
        <v>51</v>
      </c>
      <c r="B18" s="136">
        <f>IF(B5="dle ceny kupní nebo obvyklé",0,'Výpočtový list'!E17)</f>
        <v>0</v>
      </c>
    </row>
    <row r="19" spans="1:2" ht="15.75" thickBot="1" x14ac:dyDescent="0.25">
      <c r="A19" s="102" t="s">
        <v>52</v>
      </c>
      <c r="B19" s="130">
        <f>SUM(B15:B18)</f>
        <v>0</v>
      </c>
    </row>
    <row r="20" spans="1:2" x14ac:dyDescent="0.2">
      <c r="A20" s="98"/>
      <c r="B20" s="99"/>
    </row>
    <row r="21" spans="1:2" ht="15" thickBot="1" x14ac:dyDescent="0.25">
      <c r="A21" s="100"/>
      <c r="B21" s="99"/>
    </row>
    <row r="22" spans="1:2" ht="18.75" thickBot="1" x14ac:dyDescent="0.25">
      <c r="A22" s="101" t="s">
        <v>14</v>
      </c>
      <c r="B22" s="131">
        <f>B11+B19</f>
        <v>0</v>
      </c>
    </row>
    <row r="23" spans="1:2" ht="19.5" x14ac:dyDescent="0.2">
      <c r="A23" s="12"/>
      <c r="B23" s="13"/>
    </row>
    <row r="24" spans="1:2" ht="19.5" x14ac:dyDescent="0.2">
      <c r="A24" s="12"/>
      <c r="B24" s="13"/>
    </row>
    <row r="25" spans="1:2" ht="19.5" x14ac:dyDescent="0.2">
      <c r="A25" s="12"/>
      <c r="B25" s="13"/>
    </row>
    <row r="26" spans="1:2" x14ac:dyDescent="0.2">
      <c r="A26" s="14"/>
      <c r="B26" s="14"/>
    </row>
    <row r="27" spans="1:2" x14ac:dyDescent="0.2">
      <c r="A27" s="47" t="s">
        <v>2</v>
      </c>
      <c r="B27" s="48" t="s">
        <v>33</v>
      </c>
    </row>
    <row r="28" spans="1:2" ht="28.5" x14ac:dyDescent="0.2">
      <c r="A28" s="49" t="s">
        <v>72</v>
      </c>
      <c r="B28" s="48" t="s">
        <v>4</v>
      </c>
    </row>
  </sheetData>
  <sheetProtection algorithmName="SHA-512" hashValue="KQuntj9ukXK1yhdBSNRHHYR7RX1sOiGxdNkBQcE1glVqbGXiUOv1QX1wp3cJQc8jzXhA9gDkTKetjDSHSxGQgg==" saltValue="xW/gHNR4BFB+f4KNRH8CIQ==" spinCount="100000" sheet="1" objects="1" scenarios="1"/>
  <mergeCells count="5">
    <mergeCell ref="A1:B1"/>
    <mergeCell ref="A3:B3"/>
    <mergeCell ref="A7:B7"/>
    <mergeCell ref="A8:B8"/>
    <mergeCell ref="A14:B14"/>
  </mergeCell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'Výpočtový list'!$B$5:$B$6</xm:f>
          </x14:formula1>
          <xm:sqref>B5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D29"/>
  <sheetViews>
    <sheetView showGridLines="0" zoomScale="85" zoomScaleNormal="85" workbookViewId="0">
      <selection activeCell="B16" sqref="B16"/>
    </sheetView>
  </sheetViews>
  <sheetFormatPr defaultRowHeight="14.25" x14ac:dyDescent="0.2"/>
  <cols>
    <col min="1" max="1" width="58.28515625" style="38" customWidth="1"/>
    <col min="2" max="2" width="75.85546875" style="36" bestFit="1" customWidth="1"/>
    <col min="3" max="16384" width="9.140625" style="36"/>
  </cols>
  <sheetData>
    <row r="1" spans="1:4" ht="30" x14ac:dyDescent="0.4">
      <c r="A1" s="157" t="s">
        <v>43</v>
      </c>
      <c r="B1" s="158"/>
    </row>
    <row r="2" spans="1:4" ht="15.75" customHeight="1" x14ac:dyDescent="0.2">
      <c r="A2" s="110"/>
      <c r="B2" s="48"/>
    </row>
    <row r="3" spans="1:4" ht="15.75" customHeight="1" x14ac:dyDescent="0.2">
      <c r="A3" s="110"/>
      <c r="B3" s="48"/>
    </row>
    <row r="4" spans="1:4" x14ac:dyDescent="0.2">
      <c r="A4" s="159" t="s">
        <v>94</v>
      </c>
      <c r="B4" s="160"/>
    </row>
    <row r="5" spans="1:4" ht="18" x14ac:dyDescent="0.2">
      <c r="A5" s="111"/>
      <c r="B5" s="112"/>
    </row>
    <row r="6" spans="1:4" ht="15.75" customHeight="1" x14ac:dyDescent="0.25">
      <c r="A6" s="37"/>
    </row>
    <row r="7" spans="1:4" ht="15" x14ac:dyDescent="0.2">
      <c r="A7" s="113" t="s">
        <v>0</v>
      </c>
    </row>
    <row r="8" spans="1:4" ht="15" x14ac:dyDescent="0.2">
      <c r="A8" s="114"/>
    </row>
    <row r="10" spans="1:4" ht="15" x14ac:dyDescent="0.2">
      <c r="A10" s="113" t="s">
        <v>1</v>
      </c>
    </row>
    <row r="11" spans="1:4" ht="15" x14ac:dyDescent="0.2">
      <c r="A11" s="114"/>
    </row>
    <row r="12" spans="1:4" ht="15" x14ac:dyDescent="0.2">
      <c r="A12" s="114"/>
    </row>
    <row r="13" spans="1:4" ht="15" x14ac:dyDescent="0.2">
      <c r="A13" s="114"/>
    </row>
    <row r="14" spans="1:4" ht="15.75" customHeight="1" thickBot="1" x14ac:dyDescent="0.25"/>
    <row r="15" spans="1:4" ht="24.95" customHeight="1" x14ac:dyDescent="0.2">
      <c r="A15" s="115" t="s">
        <v>10</v>
      </c>
      <c r="B15" s="116" t="s">
        <v>7</v>
      </c>
    </row>
    <row r="16" spans="1:4" ht="35.1" customHeight="1" x14ac:dyDescent="0.2">
      <c r="A16" s="117" t="s">
        <v>115</v>
      </c>
      <c r="B16" s="118"/>
      <c r="D16" s="39"/>
    </row>
    <row r="17" spans="1:2" ht="35.1" customHeight="1" x14ac:dyDescent="0.2">
      <c r="A17" s="119" t="s">
        <v>113</v>
      </c>
      <c r="B17" s="120"/>
    </row>
    <row r="18" spans="1:2" ht="35.1" customHeight="1" x14ac:dyDescent="0.2">
      <c r="A18" s="119" t="s">
        <v>13</v>
      </c>
      <c r="B18" s="121">
        <v>0</v>
      </c>
    </row>
    <row r="19" spans="1:2" ht="15" x14ac:dyDescent="0.2">
      <c r="A19" s="122"/>
      <c r="B19" s="123"/>
    </row>
    <row r="20" spans="1:2" ht="15.75" thickBot="1" x14ac:dyDescent="0.25">
      <c r="A20" s="122"/>
      <c r="B20" s="123"/>
    </row>
    <row r="21" spans="1:2" ht="15.75" customHeight="1" thickBot="1" x14ac:dyDescent="0.25">
      <c r="A21" s="161" t="s">
        <v>40</v>
      </c>
      <c r="B21" s="162"/>
    </row>
    <row r="22" spans="1:2" ht="35.1" customHeight="1" x14ac:dyDescent="0.2">
      <c r="A22" s="124" t="s">
        <v>114</v>
      </c>
      <c r="B22" s="137">
        <f>'Výpočtový list'!B32</f>
        <v>0</v>
      </c>
    </row>
    <row r="23" spans="1:2" ht="35.1" customHeight="1" x14ac:dyDescent="0.2">
      <c r="A23" s="119" t="s">
        <v>49</v>
      </c>
      <c r="B23" s="138">
        <f>'Výpočtový list'!B29</f>
        <v>0</v>
      </c>
    </row>
    <row r="24" spans="1:2" ht="35.1" customHeight="1" thickBot="1" x14ac:dyDescent="0.25">
      <c r="A24" s="125" t="s">
        <v>39</v>
      </c>
      <c r="B24" s="139">
        <v>0</v>
      </c>
    </row>
    <row r="28" spans="1:2" x14ac:dyDescent="0.2">
      <c r="A28" s="47" t="s">
        <v>2</v>
      </c>
      <c r="B28" s="48" t="s">
        <v>3</v>
      </c>
    </row>
    <row r="29" spans="1:2" ht="28.5" x14ac:dyDescent="0.2">
      <c r="A29" s="49" t="s">
        <v>61</v>
      </c>
      <c r="B29" s="48" t="s">
        <v>4</v>
      </c>
    </row>
  </sheetData>
  <sheetProtection algorithmName="SHA-512" hashValue="J3k14Ufg68myGp8Dwzdu5yAZR+P125DQxbkB/RlpooCJfVmwd3yEcQwi1GaRT5mAXWqDlBpQhG93IfL18OzY0w==" saltValue="a1sMZkcswlV/dehREDQHuw==" spinCount="100000" sheet="1" objects="1" scenarios="1"/>
  <mergeCells count="3">
    <mergeCell ref="A1:B1"/>
    <mergeCell ref="A4:B4"/>
    <mergeCell ref="A21:B21"/>
  </mergeCells>
  <pageMargins left="1.0629921259842521" right="0.70866141732283472" top="0.59055118110236227" bottom="0.39370078740157483" header="0.31496062992125984" footer="0.31496062992125984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'Výpočtový list'!$B$8:$B$13</xm:f>
          </x14:formula1>
          <xm:sqref>B16</xm:sqref>
        </x14:dataValidation>
        <x14:dataValidation type="list" allowBlank="1" showInputMessage="1" showErrorMessage="1">
          <x14:formula1>
            <xm:f>'Výpočtový list'!$B$15:$B$16</xm:f>
          </x14:formula1>
          <xm:sqref>B17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E50"/>
  <sheetViews>
    <sheetView workbookViewId="0">
      <selection activeCell="B32" sqref="B32"/>
    </sheetView>
  </sheetViews>
  <sheetFormatPr defaultRowHeight="15" x14ac:dyDescent="0.25"/>
  <cols>
    <col min="2" max="2" width="71.85546875" bestFit="1" customWidth="1"/>
    <col min="4" max="4" width="26.42578125" bestFit="1" customWidth="1"/>
    <col min="5" max="5" width="55.28515625" customWidth="1"/>
  </cols>
  <sheetData>
    <row r="1" spans="1:5" ht="15.75" thickBot="1" x14ac:dyDescent="0.3"/>
    <row r="2" spans="1:5" ht="15.75" thickBot="1" x14ac:dyDescent="0.3">
      <c r="B2" s="4" t="s">
        <v>34</v>
      </c>
      <c r="D2" s="20" t="s">
        <v>92</v>
      </c>
      <c r="E2" s="15" t="s">
        <v>53</v>
      </c>
    </row>
    <row r="3" spans="1:5" ht="15.75" thickBot="1" x14ac:dyDescent="0.3">
      <c r="B3" s="3" t="s">
        <v>32</v>
      </c>
      <c r="D3" s="4" t="s">
        <v>6</v>
      </c>
      <c r="E3" s="16" t="e">
        <f>'Tabulka podlahových ploch'!C49</f>
        <v>#DIV/0!</v>
      </c>
    </row>
    <row r="4" spans="1:5" x14ac:dyDescent="0.25">
      <c r="B4" s="1" t="s">
        <v>35</v>
      </c>
      <c r="D4" s="22">
        <f>'Členění nákladů A'!B13</f>
        <v>0</v>
      </c>
      <c r="E4" s="15" t="s">
        <v>54</v>
      </c>
    </row>
    <row r="5" spans="1:5" ht="15.75" thickBot="1" x14ac:dyDescent="0.3">
      <c r="B5" s="1" t="s">
        <v>81</v>
      </c>
      <c r="D5" s="21" t="s">
        <v>93</v>
      </c>
      <c r="E5" s="16" t="e">
        <f>1-E3</f>
        <v>#DIV/0!</v>
      </c>
    </row>
    <row r="6" spans="1:5" ht="15.75" thickBot="1" x14ac:dyDescent="0.3">
      <c r="B6" s="1" t="s">
        <v>35</v>
      </c>
      <c r="D6" s="4" t="s">
        <v>6</v>
      </c>
      <c r="E6" s="15" t="s">
        <v>55</v>
      </c>
    </row>
    <row r="7" spans="1:5" ht="15.75" thickBot="1" x14ac:dyDescent="0.3">
      <c r="B7" s="4" t="s">
        <v>9</v>
      </c>
      <c r="D7" s="22">
        <f>'Členění nákladů B'!B11</f>
        <v>0</v>
      </c>
      <c r="E7" s="7">
        <f>SUM('Členění nákladů A'!B9:B12)</f>
        <v>0</v>
      </c>
    </row>
    <row r="8" spans="1:5" x14ac:dyDescent="0.25">
      <c r="B8" s="3" t="s">
        <v>83</v>
      </c>
      <c r="E8" s="15" t="s">
        <v>56</v>
      </c>
    </row>
    <row r="9" spans="1:5" ht="15.75" thickBot="1" x14ac:dyDescent="0.3">
      <c r="B9" s="1" t="s">
        <v>84</v>
      </c>
      <c r="E9" s="7" t="e">
        <f>E7*E3</f>
        <v>#DIV/0!</v>
      </c>
    </row>
    <row r="10" spans="1:5" x14ac:dyDescent="0.25">
      <c r="A10" t="s">
        <v>85</v>
      </c>
      <c r="B10" s="17" t="s">
        <v>86</v>
      </c>
      <c r="E10" s="15" t="s">
        <v>57</v>
      </c>
    </row>
    <row r="11" spans="1:5" ht="15.75" thickBot="1" x14ac:dyDescent="0.3">
      <c r="B11" s="1" t="s">
        <v>87</v>
      </c>
      <c r="E11" s="7" t="e">
        <f>E7*E5</f>
        <v>#DIV/0!</v>
      </c>
    </row>
    <row r="12" spans="1:5" x14ac:dyDescent="0.25">
      <c r="B12" s="1" t="s">
        <v>91</v>
      </c>
      <c r="E12" s="15" t="s">
        <v>55</v>
      </c>
    </row>
    <row r="13" spans="1:5" ht="15.75" thickBot="1" x14ac:dyDescent="0.3">
      <c r="B13" s="1" t="s">
        <v>88</v>
      </c>
      <c r="E13" s="7">
        <f>IF('Členění nákladů B'!B9=0,'Členění nákladů B'!B10,IF('Členění nákladů B'!B10=0,'Členění nákladů B'!B9,IF('Členění nákladů B'!B10&lt;'Členění nákladů B'!B9,'Členění nákladů B'!B10,'Členění nákladů B'!B9)))</f>
        <v>0</v>
      </c>
    </row>
    <row r="14" spans="1:5" ht="15.75" thickBot="1" x14ac:dyDescent="0.3">
      <c r="B14" s="4" t="s">
        <v>36</v>
      </c>
      <c r="E14" s="15" t="s">
        <v>56</v>
      </c>
    </row>
    <row r="15" spans="1:5" ht="15.75" thickBot="1" x14ac:dyDescent="0.3">
      <c r="B15" s="1" t="s">
        <v>48</v>
      </c>
      <c r="E15" s="7" t="e">
        <f>E13*E3</f>
        <v>#DIV/0!</v>
      </c>
    </row>
    <row r="16" spans="1:5" x14ac:dyDescent="0.25">
      <c r="B16" s="1" t="s">
        <v>37</v>
      </c>
      <c r="E16" s="15" t="s">
        <v>57</v>
      </c>
    </row>
    <row r="17" spans="2:5" x14ac:dyDescent="0.25">
      <c r="E17" s="7" t="e">
        <f>E13*E5</f>
        <v>#DIV/0!</v>
      </c>
    </row>
    <row r="22" spans="2:5" ht="15.75" thickBot="1" x14ac:dyDescent="0.3">
      <c r="B22" s="8" t="s">
        <v>19</v>
      </c>
      <c r="D22" s="19"/>
    </row>
    <row r="23" spans="2:5" ht="15.75" thickBot="1" x14ac:dyDescent="0.3">
      <c r="B23" s="4" t="s">
        <v>8</v>
      </c>
      <c r="D23" s="19"/>
    </row>
    <row r="24" spans="2:5" x14ac:dyDescent="0.25">
      <c r="B24" s="5" t="s">
        <v>24</v>
      </c>
    </row>
    <row r="25" spans="2:5" x14ac:dyDescent="0.25">
      <c r="B25" s="6">
        <v>30</v>
      </c>
    </row>
    <row r="27" spans="2:5" x14ac:dyDescent="0.25">
      <c r="E27" s="18"/>
    </row>
    <row r="28" spans="2:5" x14ac:dyDescent="0.25">
      <c r="B28" s="2" t="s">
        <v>38</v>
      </c>
    </row>
    <row r="29" spans="2:5" x14ac:dyDescent="0.25">
      <c r="B29" s="7">
        <f>IF('Výpočet úvěru'!B16='Výpočtový list'!B13,'Výpočtový list'!D7,'Výpočtový list'!D4)</f>
        <v>0</v>
      </c>
    </row>
    <row r="30" spans="2:5" ht="17.25" customHeight="1" x14ac:dyDescent="0.25"/>
    <row r="31" spans="2:5" x14ac:dyDescent="0.25">
      <c r="B31" s="2" t="s">
        <v>20</v>
      </c>
    </row>
    <row r="32" spans="2:5" x14ac:dyDescent="0.25">
      <c r="B32" s="7">
        <f>B29</f>
        <v>0</v>
      </c>
    </row>
    <row r="34" spans="2:2" x14ac:dyDescent="0.25">
      <c r="B34" s="2" t="s">
        <v>41</v>
      </c>
    </row>
    <row r="35" spans="2:2" x14ac:dyDescent="0.25">
      <c r="B35" s="7">
        <f>200000-'Výpočet úvěru'!B18</f>
        <v>200000</v>
      </c>
    </row>
    <row r="37" spans="2:2" x14ac:dyDescent="0.25">
      <c r="B37" s="2" t="s">
        <v>42</v>
      </c>
    </row>
    <row r="38" spans="2:2" x14ac:dyDescent="0.25">
      <c r="B38" s="7" t="e">
        <f>B35*B50</f>
        <v>#REF!</v>
      </c>
    </row>
    <row r="40" spans="2:2" ht="15" customHeight="1" x14ac:dyDescent="0.25">
      <c r="B40" s="2" t="s">
        <v>23</v>
      </c>
    </row>
    <row r="41" spans="2:2" x14ac:dyDescent="0.25">
      <c r="B41" s="7" t="e">
        <f>IF(B38&gt;B32,B32,B38)</f>
        <v>#REF!</v>
      </c>
    </row>
    <row r="43" spans="2:2" x14ac:dyDescent="0.25">
      <c r="B43" s="2" t="s">
        <v>21</v>
      </c>
    </row>
    <row r="44" spans="2:2" x14ac:dyDescent="0.25">
      <c r="B44" s="9">
        <v>1.4800000000000001E-2</v>
      </c>
    </row>
    <row r="46" spans="2:2" x14ac:dyDescent="0.25">
      <c r="B46" s="2" t="s">
        <v>22</v>
      </c>
    </row>
    <row r="47" spans="2:2" x14ac:dyDescent="0.25">
      <c r="B47" s="9">
        <v>2.98E-2</v>
      </c>
    </row>
    <row r="49" spans="2:2" x14ac:dyDescent="0.25">
      <c r="B49" s="2" t="s">
        <v>95</v>
      </c>
    </row>
    <row r="50" spans="2:2" x14ac:dyDescent="0.25">
      <c r="B50" s="1" t="e">
        <f>#REF!</f>
        <v>#REF!</v>
      </c>
    </row>
  </sheetData>
  <sheetProtection algorithmName="SHA-512" hashValue="kqtiic74cckn3CbVaJQd10gJnvcLa4cP+6EQUrsicYI9Resz3k9M8a+QgT3OrbTs7jKu9w07FNpGM5lK6XNv/Q==" saltValue="r7gP44pLdHNa/3WOxo3P4A==" spinCount="100000" sheet="1" objects="1" scenarios="1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Pokyny pro vyplnění</vt:lpstr>
      <vt:lpstr>Tabulka podlahových ploch</vt:lpstr>
      <vt:lpstr>Členění nákladů A</vt:lpstr>
      <vt:lpstr>Členění nákladů B</vt:lpstr>
      <vt:lpstr>Výpočet úvěru</vt:lpstr>
      <vt:lpstr>'Tabulka podlahových ploch'!Oblast_tisku</vt:lpstr>
      <vt:lpstr>'Výpočet úvěru'!Oblast_tisku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Vinter Michal</cp:lastModifiedBy>
  <cp:lastPrinted>2019-04-29T08:57:15Z</cp:lastPrinted>
  <dcterms:created xsi:type="dcterms:W3CDTF">2019-03-21T11:00:33Z</dcterms:created>
  <dcterms:modified xsi:type="dcterms:W3CDTF">2022-01-14T08:29:22Z</dcterms:modified>
</cp:coreProperties>
</file>