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vinter\Downloads\"/>
    </mc:Choice>
  </mc:AlternateContent>
  <bookViews>
    <workbookView xWindow="0" yWindow="0" windowWidth="28800" windowHeight="13800"/>
  </bookViews>
  <sheets>
    <sheet name="Výpočet výše úvěru" sheetId="7" r:id="rId1"/>
    <sheet name="Podmínky" sheetId="3" r:id="rId2"/>
    <sheet name="Výpočtový list" sheetId="6" state="veryHidden" r:id="rId3"/>
  </sheets>
  <externalReferences>
    <externalReference r:id="rId4"/>
  </externalReferences>
  <definedNames>
    <definedName name="_ftn1" localSheetId="2">'Výpočtový list'!#REF!</definedName>
    <definedName name="_ftn2" localSheetId="2">'Výpočtový list'!#REF!</definedName>
    <definedName name="_ftnref1" localSheetId="2">'Výpočtový list'!$K$4</definedName>
    <definedName name="_ftnref2" localSheetId="1">'Výpočtový list'!$K$5</definedName>
    <definedName name="Typ_zadatele_">[1]Seznamy!$E$4:$E$7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7" l="1"/>
  <c r="D28" i="6" l="1"/>
  <c r="D26" i="6"/>
  <c r="D29" i="6" s="1"/>
  <c r="D25" i="6"/>
  <c r="D30" i="6" l="1"/>
  <c r="D31" i="6" s="1"/>
  <c r="D32" i="6" s="1"/>
  <c r="D27" i="6"/>
  <c r="D8" i="6" l="1"/>
  <c r="D7" i="6"/>
  <c r="D6" i="6"/>
  <c r="D5" i="6"/>
  <c r="D10" i="6" l="1"/>
  <c r="D33" i="6"/>
  <c r="D34" i="6" s="1"/>
  <c r="D9" i="6"/>
  <c r="D11" i="6" l="1"/>
  <c r="D12" i="6" s="1"/>
  <c r="D13" i="6" s="1"/>
  <c r="D14" i="6" l="1"/>
  <c r="D16" i="7" l="1"/>
  <c r="D19" i="7" s="1"/>
  <c r="D20" i="7" s="1"/>
  <c r="D16" i="6"/>
  <c r="E16" i="6" s="1"/>
  <c r="D15" i="6"/>
</calcChain>
</file>

<file path=xl/comments1.xml><?xml version="1.0" encoding="utf-8"?>
<comments xmlns="http://schemas.openxmlformats.org/spreadsheetml/2006/main">
  <authors>
    <author>Michal Vinter</author>
  </authors>
  <commentList>
    <comment ref="D5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Poznámka: </t>
        </r>
        <r>
          <rPr>
            <sz val="9"/>
            <color indexed="81"/>
            <rFont val="Calibri"/>
            <family val="2"/>
            <charset val="238"/>
            <scheme val="minor"/>
          </rPr>
          <t>vyplňte žlutá pole.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<sst xmlns="http://schemas.openxmlformats.org/spreadsheetml/2006/main" count="103" uniqueCount="76">
  <si>
    <t>NV 16/2020 Sb.</t>
  </si>
  <si>
    <t xml:space="preserve">Program Zateplování </t>
  </si>
  <si>
    <t>Výpočet maximální výše úvěru</t>
  </si>
  <si>
    <t>1. Režim podpory</t>
  </si>
  <si>
    <t>Hodnota</t>
  </si>
  <si>
    <t>Režim podpory</t>
  </si>
  <si>
    <t>bloková výjimka</t>
  </si>
  <si>
    <t>2. Náklady projektu</t>
  </si>
  <si>
    <t>2.1</t>
  </si>
  <si>
    <t>Celkové náklady</t>
  </si>
  <si>
    <t>2.2</t>
  </si>
  <si>
    <t>Způsobilé náklady</t>
  </si>
  <si>
    <t>2.3</t>
  </si>
  <si>
    <t>Nezpůsobilé náklady</t>
  </si>
  <si>
    <t>3. Další podpora</t>
  </si>
  <si>
    <t>3</t>
  </si>
  <si>
    <t>Dotace z prostředků IROP*</t>
  </si>
  <si>
    <t>4. Maximální výše úvěru</t>
  </si>
  <si>
    <t>4</t>
  </si>
  <si>
    <t>Maximální výše úvěru**</t>
  </si>
  <si>
    <t>5. Spoluúčast žadatele</t>
  </si>
  <si>
    <t>5</t>
  </si>
  <si>
    <t>Podpora celkem</t>
  </si>
  <si>
    <t>5.1</t>
  </si>
  <si>
    <t>Část celkových nákladů nepokrytých podporou</t>
  </si>
  <si>
    <t>* Dotace z programu IROP Energetické úspory v bytových domech (případně z jiných veřejných zdrojů)</t>
  </si>
  <si>
    <r>
      <t xml:space="preserve">** V případě úvěru v režimu podpory </t>
    </r>
    <r>
      <rPr>
        <i/>
        <sz val="8"/>
        <color theme="1"/>
        <rFont val="Tahoma"/>
        <family val="2"/>
        <charset val="238"/>
      </rPr>
      <t>de minimis</t>
    </r>
    <r>
      <rPr>
        <sz val="8"/>
        <color theme="1"/>
        <rFont val="Tahoma"/>
        <family val="2"/>
        <charset val="238"/>
      </rPr>
      <t xml:space="preserve"> nesmí součet poskytnutých podpor přesáhnout disponibilní limit režimu de minimis příjemce podpory za rozhodné období dle Nařízení Komise (EU)                č. 360/2012 (viz záložka Podmínky).</t>
    </r>
  </si>
  <si>
    <t>Podmínky pro určení maximální výše úvěru</t>
  </si>
  <si>
    <t>Podmínky pro určení maximální výše úvěru jsou stanoveny v § 8 nařízení vlády č.16/2020 Sb. o podmínkách použití finančních prostředků Státního fondu rozvoje bydlení formou úvěru poskytovaného na energetickou modernizaci bytových domů (dále jen "NV").</t>
  </si>
  <si>
    <t>Výše úvěru</t>
  </si>
  <si>
    <t>Výše úvěru činí nejméně 500 000 Kč a nejvýše 90 000 000 Kč.</t>
  </si>
  <si>
    <t>Podpora v režimu de minimis [1]</t>
  </si>
  <si>
    <t>Úvěrem nesmí být pokryto více než 90 % nákladů na energetickou modernizaci.</t>
  </si>
  <si>
    <t>Součet všech podpor poskytnutých příjemci v rámci režimu de minimis nesmí přesáhnout stanovený limit 200.000,- EUR v rozhodnému období – tj. ve třech po sobě následujících účetních obdobích stanovených příjemcem podpory dle zákona o účetnictví. V případě úvěru je výše podpory stanovena jako hrubý grantový ekvivalent. Hrubým grantovým ekvivalentem podpory je součet diskontovaných rozdílů mezi úrokem, který by příjemce zaplatil v případě úrokové sazby rovné základní sazbě stanovené Evropskou komisí pro ČR zvýšené o příslušnou rizikovou přirážku a úrokem, který mu je skutečně účtován.</t>
  </si>
  <si>
    <t>Podpora v režimu blokové výjimky [2]</t>
  </si>
  <si>
    <t xml:space="preserve">Úvěr lze poskytnout pouze na způsobilé náklady podle § 9 odst. 1 a 2 NV a maximálně do takové výše, aby zbývající náklady uvedené v položkovém rozpočtu nepokryté tímto úvěrem tvořily alespoň 30 % poskytnutého úvěru. </t>
  </si>
  <si>
    <t>Kombinace podpor</t>
  </si>
  <si>
    <t>Maximální procentuální rozsah, v jakém může úvěr pokrýt náklady na energetickou modernizaci podle § 9 odstavců 2 a 3 NV, je závazný rovněž pro součet všech prostředků poskytnutých příjemci úvěru na energetickou modernizaci v režimu podle § 9 odstavce 2 nebo 3 NV a úvěru podle tohoto nařízení.</t>
  </si>
  <si>
    <t>Reference</t>
  </si>
  <si>
    <t>[1] Nařízení Komise (EU) č. 360/2012.</t>
  </si>
  <si>
    <t>[2] Nařízení Komise (EU) č. 651/2014.</t>
  </si>
  <si>
    <t>Pokyn k vyplnění</t>
  </si>
  <si>
    <r>
      <t>Na listu</t>
    </r>
    <r>
      <rPr>
        <i/>
        <sz val="10"/>
        <color theme="1"/>
        <rFont val="Tahoma"/>
        <family val="2"/>
        <charset val="238"/>
      </rPr>
      <t xml:space="preserve"> Výpočet výše úvěru</t>
    </r>
    <r>
      <rPr>
        <sz val="10"/>
        <color theme="1"/>
        <rFont val="Tahoma"/>
        <family val="2"/>
        <charset val="238"/>
      </rPr>
      <t xml:space="preserve"> vyplňte dle následujících pokynů hodnoty ve žlutě označených buňkách. </t>
    </r>
  </si>
  <si>
    <t>Zvolte režim podpory žádosti.</t>
  </si>
  <si>
    <t>2.1 Celkové náklady projektu</t>
  </si>
  <si>
    <t>Zadejte výši celkových nákladů dle položkového rozpočtu.</t>
  </si>
  <si>
    <t>2.2 Způsobilé náklady</t>
  </si>
  <si>
    <t>Zadejte výši způsobilých nákladů na realizaci energetické modernizace budovy (viz Příručka žadatele o úvěr).</t>
  </si>
  <si>
    <t>2.3 Nezpůsobilé náklady</t>
  </si>
  <si>
    <t>Výše nezpůsobilých nákladů, které nelze hradit z poskytnutého úvěru (rozdíl řádku 2.1 a 2.2.)</t>
  </si>
  <si>
    <t>3. Dotace z prostředků IROP</t>
  </si>
  <si>
    <r>
      <t xml:space="preserve">Zadejte další podporu, o kterou žádáte, nebo kterou jste obdrželi na realizaci energetické modernizace budovy. Jedná se například o dotaci z </t>
    </r>
    <r>
      <rPr>
        <i/>
        <sz val="10"/>
        <color theme="1"/>
        <rFont val="Tahoma"/>
        <family val="2"/>
        <charset val="238"/>
      </rPr>
      <t>Integrovaného regionálního operačního programu (IROP)</t>
    </r>
    <r>
      <rPr>
        <sz val="10"/>
        <color theme="1"/>
        <rFont val="Tahoma"/>
        <family val="2"/>
        <charset val="238"/>
      </rPr>
      <t xml:space="preserve"> v rámci výzvy </t>
    </r>
    <r>
      <rPr>
        <i/>
        <sz val="10"/>
        <color theme="1"/>
        <rFont val="Tahoma"/>
        <family val="2"/>
        <charset val="238"/>
      </rPr>
      <t>Energetické úspory v bytových domech</t>
    </r>
    <r>
      <rPr>
        <sz val="10"/>
        <color theme="1"/>
        <rFont val="Tahoma"/>
        <family val="2"/>
        <charset val="238"/>
      </rPr>
      <t>.</t>
    </r>
  </si>
  <si>
    <t>Maximální výše úvěru, kterou lze poskytnout na energetickou modernizaci budovy. Maximální výše respektuje limity stanovené v § 9 odst. 1, 2 a 4 NV. Maximální výše je také omezena výší způsobilých nákladů (řádek 2.2) a v případě režimu de minimis může být dále omezena dle pravidel podpory de minimis po podání žádosti.</t>
  </si>
  <si>
    <t>5. Podpora celkem</t>
  </si>
  <si>
    <t>Součet všech podpor poskytovaných na energetickou modernizaci budovy, tedy dotace z prostředků IROP (případně z jiných veřejných zdrojů) a úvěru poskytnutého Státním fondem rozvoje bydlení (součet řádku 3. a 4.).</t>
  </si>
  <si>
    <t>5.1 Část celkových nákladů nepokrytých podporou</t>
  </si>
  <si>
    <t>Spoluúčast žadatele na financování energetické modernizace budovy (rozdíl řádku 2.1 a 5.).</t>
  </si>
  <si>
    <t>Pomocné výpočty</t>
  </si>
  <si>
    <t>Režim podpory Bloková výjimka</t>
  </si>
  <si>
    <t>Pole</t>
  </si>
  <si>
    <t>Celkové náklady*</t>
  </si>
  <si>
    <t>Dotace IROP</t>
  </si>
  <si>
    <t>Způsobilé náklady (mínus Dotace IROP)</t>
  </si>
  <si>
    <t>Výpočet maximální výše úvěru (výpočet podle kombinace v poměru 1/3)</t>
  </si>
  <si>
    <t>Výpočet maximální výše úvěru (kontrola dle výše způsobilých nákladů)</t>
  </si>
  <si>
    <t>Výpočet maximální výše úvěru (kontrola dle maximální výše 90 mil. Kč)</t>
  </si>
  <si>
    <t>Maximální výše úvěru</t>
  </si>
  <si>
    <t>Část celkových nákladů financovaných žadatelem</t>
  </si>
  <si>
    <t>Kontrola</t>
  </si>
  <si>
    <t>30 procent z podpory celkem</t>
  </si>
  <si>
    <t>* Celkové náklady dle položkového rozpočtu</t>
  </si>
  <si>
    <t>Úvěr lze poskytnout pouze na způsobilé náklady podle § 10 odst. 1 a 2 NV a maximálně do takové výše, aby zbývající náklady uvedené v položkovém rozpočtu nepokryté tímto úvěrem (podporou celkem) tvořily alespoň 30 % poskytnutého úvěru (podpory celkem).</t>
  </si>
  <si>
    <t>Režim podpory De minimis</t>
  </si>
  <si>
    <t>Maximální podpora (90% ze způsobilých nákladů)</t>
  </si>
  <si>
    <t>Úvěrem (podporou celkem) nesmí být pokryto více než 90 % (způsobilých)nákladů na energetickou modernizaci.</t>
  </si>
  <si>
    <t>de minimis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</si>
</sst>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b/>
      <sz val="26"/>
      <color theme="1"/>
      <name val="Tahoma"/>
      <family val="2"/>
      <charset val="238"/>
    </font>
    <font>
      <b/>
      <sz val="18"/>
      <name val="Tahoma"/>
      <family val="2"/>
      <charset val="238"/>
    </font>
    <font>
      <sz val="11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name val="Tahoma"/>
      <family val="2"/>
      <charset val="238"/>
    </font>
    <font>
      <sz val="8"/>
      <color rgb="FF000000"/>
      <name val="Tahoma"/>
      <family val="2"/>
      <charset val="238"/>
    </font>
    <font>
      <b/>
      <sz val="10"/>
      <name val="Tahoma"/>
      <family val="2"/>
      <charset val="238"/>
    </font>
    <font>
      <i/>
      <sz val="10"/>
      <color theme="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Fill="1"/>
    <xf numFmtId="164" fontId="0" fillId="0" borderId="1" xfId="0" applyNumberFormat="1" applyBorder="1"/>
    <xf numFmtId="0" fontId="0" fillId="0" borderId="0" xfId="0" applyFont="1"/>
    <xf numFmtId="0" fontId="2" fillId="5" borderId="2" xfId="0" applyNumberFormat="1" applyFont="1" applyFill="1" applyBorder="1" applyAlignment="1" applyProtection="1">
      <alignment horizontal="left" vertical="center" wrapText="1"/>
    </xf>
    <xf numFmtId="10" fontId="0" fillId="0" borderId="1" xfId="0" applyNumberFormat="1" applyBorder="1"/>
    <xf numFmtId="0" fontId="1" fillId="4" borderId="1" xfId="0" applyFont="1" applyFill="1" applyBorder="1"/>
    <xf numFmtId="164" fontId="0" fillId="3" borderId="3" xfId="0" applyNumberFormat="1" applyFill="1" applyBorder="1"/>
    <xf numFmtId="164" fontId="0" fillId="8" borderId="1" xfId="0" applyNumberFormat="1" applyFill="1" applyBorder="1"/>
    <xf numFmtId="164" fontId="0" fillId="6" borderId="1" xfId="0" applyNumberFormat="1" applyFill="1" applyBorder="1"/>
    <xf numFmtId="0" fontId="0" fillId="0" borderId="0" xfId="0" applyAlignment="1">
      <alignment wrapText="1"/>
    </xf>
    <xf numFmtId="164" fontId="0" fillId="0" borderId="0" xfId="0" applyNumberFormat="1"/>
    <xf numFmtId="164" fontId="0" fillId="0" borderId="1" xfId="0" applyNumberFormat="1" applyFill="1" applyBorder="1"/>
    <xf numFmtId="0" fontId="0" fillId="0" borderId="0" xfId="0" applyProtection="1">
      <protection locked="0"/>
    </xf>
    <xf numFmtId="0" fontId="7" fillId="0" borderId="0" xfId="1" applyAlignment="1" applyProtection="1">
      <alignment horizontal="center" vertical="center" wrapText="1"/>
      <protection locked="0"/>
    </xf>
    <xf numFmtId="0" fontId="2" fillId="5" borderId="24" xfId="0" applyNumberFormat="1" applyFont="1" applyFill="1" applyBorder="1" applyAlignment="1" applyProtection="1">
      <alignment horizontal="left" vertical="center" wrapText="1"/>
    </xf>
    <xf numFmtId="164" fontId="1" fillId="7" borderId="1" xfId="0" applyNumberFormat="1" applyFont="1" applyFill="1" applyBorder="1"/>
    <xf numFmtId="1" fontId="0" fillId="0" borderId="0" xfId="0" applyNumberFormat="1"/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Protection="1">
      <protection locked="0"/>
    </xf>
    <xf numFmtId="0" fontId="12" fillId="2" borderId="0" xfId="0" applyFont="1" applyFill="1" applyBorder="1" applyProtection="1">
      <protection locked="0"/>
    </xf>
    <xf numFmtId="0" fontId="12" fillId="2" borderId="14" xfId="0" applyFont="1" applyFill="1" applyBorder="1" applyProtection="1">
      <protection locked="0"/>
    </xf>
    <xf numFmtId="164" fontId="12" fillId="3" borderId="20" xfId="0" applyNumberFormat="1" applyFont="1" applyFill="1" applyBorder="1" applyAlignment="1" applyProtection="1">
      <alignment vertical="center" wrapText="1"/>
      <protection locked="0"/>
    </xf>
    <xf numFmtId="164" fontId="12" fillId="3" borderId="16" xfId="0" applyNumberFormat="1" applyFont="1" applyFill="1" applyBorder="1" applyAlignment="1" applyProtection="1">
      <alignment vertical="center" wrapText="1"/>
      <protection locked="0"/>
    </xf>
    <xf numFmtId="164" fontId="12" fillId="9" borderId="32" xfId="0" applyNumberFormat="1" applyFont="1" applyFill="1" applyBorder="1" applyAlignment="1" applyProtection="1">
      <alignment vertical="center" wrapText="1"/>
    </xf>
    <xf numFmtId="164" fontId="12" fillId="3" borderId="32" xfId="0" applyNumberFormat="1" applyFont="1" applyFill="1" applyBorder="1" applyAlignment="1" applyProtection="1">
      <alignment vertical="center" wrapText="1"/>
      <protection locked="0"/>
    </xf>
    <xf numFmtId="164" fontId="12" fillId="11" borderId="32" xfId="0" applyNumberFormat="1" applyFont="1" applyFill="1" applyBorder="1" applyAlignment="1" applyProtection="1">
      <alignment vertical="center" wrapText="1"/>
      <protection hidden="1"/>
    </xf>
    <xf numFmtId="164" fontId="12" fillId="9" borderId="16" xfId="0" applyNumberFormat="1" applyFont="1" applyFill="1" applyBorder="1" applyAlignment="1" applyProtection="1">
      <alignment vertical="center" wrapText="1"/>
      <protection hidden="1"/>
    </xf>
    <xf numFmtId="164" fontId="12" fillId="9" borderId="32" xfId="0" applyNumberFormat="1" applyFont="1" applyFill="1" applyBorder="1" applyAlignment="1" applyProtection="1">
      <alignment vertical="center" wrapText="1"/>
      <protection hidden="1"/>
    </xf>
    <xf numFmtId="0" fontId="12" fillId="0" borderId="0" xfId="0" applyFont="1" applyProtection="1">
      <protection locked="0"/>
    </xf>
    <xf numFmtId="0" fontId="16" fillId="10" borderId="18" xfId="0" applyFont="1" applyFill="1" applyBorder="1" applyAlignment="1" applyProtection="1">
      <alignment vertical="center" wrapText="1"/>
    </xf>
    <xf numFmtId="49" fontId="16" fillId="10" borderId="17" xfId="0" applyNumberFormat="1" applyFont="1" applyFill="1" applyBorder="1" applyAlignment="1" applyProtection="1">
      <alignment vertical="center"/>
    </xf>
    <xf numFmtId="0" fontId="15" fillId="5" borderId="19" xfId="0" applyFont="1" applyFill="1" applyBorder="1" applyAlignment="1" applyProtection="1">
      <alignment horizontal="left" vertical="center"/>
    </xf>
    <xf numFmtId="164" fontId="16" fillId="3" borderId="19" xfId="0" applyNumberFormat="1" applyFont="1" applyFill="1" applyBorder="1" applyAlignment="1" applyProtection="1">
      <alignment horizontal="right" vertical="center" wrapText="1"/>
      <protection locked="0"/>
    </xf>
    <xf numFmtId="49" fontId="16" fillId="10" borderId="22" xfId="0" applyNumberFormat="1" applyFont="1" applyFill="1" applyBorder="1" applyAlignment="1" applyProtection="1">
      <alignment vertical="center"/>
    </xf>
    <xf numFmtId="0" fontId="16" fillId="10" borderId="23" xfId="0" applyFont="1" applyFill="1" applyBorder="1" applyAlignment="1" applyProtection="1">
      <alignment vertical="center" wrapText="1"/>
    </xf>
    <xf numFmtId="49" fontId="16" fillId="10" borderId="15" xfId="0" applyNumberFormat="1" applyFont="1" applyFill="1" applyBorder="1" applyAlignment="1" applyProtection="1">
      <alignment vertical="center"/>
    </xf>
    <xf numFmtId="0" fontId="16" fillId="10" borderId="1" xfId="0" applyFont="1" applyFill="1" applyBorder="1" applyAlignment="1" applyProtection="1">
      <alignment vertical="center" wrapText="1"/>
    </xf>
    <xf numFmtId="49" fontId="16" fillId="10" borderId="29" xfId="0" applyNumberFormat="1" applyFont="1" applyFill="1" applyBorder="1" applyAlignment="1" applyProtection="1">
      <alignment vertical="center"/>
    </xf>
    <xf numFmtId="0" fontId="16" fillId="10" borderId="30" xfId="0" applyFont="1" applyFill="1" applyBorder="1" applyAlignment="1" applyProtection="1">
      <alignment vertical="center" wrapText="1"/>
    </xf>
    <xf numFmtId="0" fontId="17" fillId="10" borderId="30" xfId="0" applyNumberFormat="1" applyFont="1" applyFill="1" applyBorder="1" applyAlignment="1" applyProtection="1">
      <alignment vertical="center"/>
    </xf>
    <xf numFmtId="0" fontId="12" fillId="0" borderId="0" xfId="0" applyFont="1"/>
    <xf numFmtId="0" fontId="11" fillId="5" borderId="2" xfId="0" applyNumberFormat="1" applyFont="1" applyFill="1" applyBorder="1" applyAlignment="1" applyProtection="1">
      <alignment vertical="center" wrapText="1"/>
    </xf>
    <xf numFmtId="0" fontId="18" fillId="0" borderId="8" xfId="0" applyFont="1" applyBorder="1" applyAlignment="1">
      <alignment horizontal="justify" vertical="center"/>
    </xf>
    <xf numFmtId="0" fontId="19" fillId="4" borderId="6" xfId="0" applyNumberFormat="1" applyFont="1" applyFill="1" applyBorder="1" applyAlignment="1" applyProtection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25" xfId="0" applyFont="1" applyBorder="1" applyAlignment="1">
      <alignment horizontal="left" vertical="center" wrapText="1"/>
    </xf>
    <xf numFmtId="0" fontId="19" fillId="5" borderId="35" xfId="0" applyNumberFormat="1" applyFont="1" applyFill="1" applyBorder="1" applyAlignment="1" applyProtection="1">
      <alignment horizontal="left" vertical="center" wrapText="1"/>
    </xf>
    <xf numFmtId="0" fontId="16" fillId="3" borderId="7" xfId="0" applyFont="1" applyFill="1" applyBorder="1" applyAlignment="1">
      <alignment horizontal="left" vertical="center" wrapText="1"/>
    </xf>
    <xf numFmtId="0" fontId="19" fillId="4" borderId="25" xfId="0" applyNumberFormat="1" applyFont="1" applyFill="1" applyBorder="1" applyAlignment="1" applyProtection="1">
      <alignment horizontal="left" vertical="center" wrapText="1"/>
    </xf>
    <xf numFmtId="0" fontId="19" fillId="4" borderId="6" xfId="0" applyNumberFormat="1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3" fillId="9" borderId="1" xfId="0" applyFont="1" applyFill="1" applyBorder="1" applyAlignment="1" applyProtection="1">
      <alignment horizontal="left" wrapText="1"/>
    </xf>
    <xf numFmtId="0" fontId="13" fillId="9" borderId="10" xfId="0" applyFont="1" applyFill="1" applyBorder="1" applyAlignment="1" applyProtection="1">
      <alignment horizontal="left"/>
    </xf>
    <xf numFmtId="0" fontId="13" fillId="9" borderId="11" xfId="0" applyFont="1" applyFill="1" applyBorder="1" applyAlignment="1" applyProtection="1">
      <alignment horizontal="left"/>
    </xf>
    <xf numFmtId="0" fontId="13" fillId="9" borderId="12" xfId="0" applyFont="1" applyFill="1" applyBorder="1" applyAlignment="1" applyProtection="1">
      <alignment horizontal="left"/>
    </xf>
    <xf numFmtId="0" fontId="15" fillId="5" borderId="17" xfId="0" applyFont="1" applyFill="1" applyBorder="1" applyAlignment="1" applyProtection="1">
      <alignment horizontal="left" vertical="center" wrapText="1"/>
    </xf>
    <xf numFmtId="0" fontId="15" fillId="5" borderId="18" xfId="0" applyFont="1" applyFill="1" applyBorder="1" applyAlignment="1" applyProtection="1">
      <alignment horizontal="left" vertical="center" wrapText="1"/>
    </xf>
    <xf numFmtId="49" fontId="12" fillId="0" borderId="31" xfId="0" applyNumberFormat="1" applyFont="1" applyFill="1" applyBorder="1" applyAlignment="1" applyProtection="1">
      <alignment horizontal="center" vertical="center"/>
      <protection locked="0"/>
    </xf>
    <xf numFmtId="49" fontId="12" fillId="0" borderId="28" xfId="0" applyNumberFormat="1" applyFont="1" applyFill="1" applyBorder="1" applyAlignment="1" applyProtection="1">
      <alignment horizontal="center" vertical="center"/>
      <protection locked="0"/>
    </xf>
    <xf numFmtId="49" fontId="12" fillId="0" borderId="27" xfId="0" applyNumberFormat="1" applyFont="1" applyFill="1" applyBorder="1" applyAlignment="1" applyProtection="1">
      <alignment horizontal="center" vertical="center"/>
      <protection locked="0"/>
    </xf>
    <xf numFmtId="49" fontId="12" fillId="2" borderId="33" xfId="0" applyNumberFormat="1" applyFont="1" applyFill="1" applyBorder="1" applyAlignment="1" applyProtection="1">
      <alignment horizontal="center" vertical="center"/>
      <protection locked="0"/>
    </xf>
    <xf numFmtId="49" fontId="12" fillId="2" borderId="34" xfId="0" applyNumberFormat="1" applyFont="1" applyFill="1" applyBorder="1" applyAlignment="1" applyProtection="1">
      <alignment horizontal="center" vertical="center"/>
      <protection locked="0"/>
    </xf>
    <xf numFmtId="49" fontId="12" fillId="2" borderId="21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1" fillId="5" borderId="4" xfId="0" applyNumberFormat="1" applyFont="1" applyFill="1" applyBorder="1" applyAlignment="1" applyProtection="1">
      <alignment horizontal="center" vertical="center" wrapText="1"/>
    </xf>
    <xf numFmtId="0" fontId="11" fillId="5" borderId="5" xfId="0" applyNumberFormat="1" applyFont="1" applyFill="1" applyBorder="1" applyAlignment="1" applyProtection="1">
      <alignment horizontal="center" vertical="center" wrapText="1"/>
    </xf>
    <xf numFmtId="0" fontId="11" fillId="5" borderId="9" xfId="0" applyNumberFormat="1" applyFont="1" applyFill="1" applyBorder="1" applyAlignment="1" applyProtection="1">
      <alignment horizontal="center" vertical="center" wrapText="1"/>
    </xf>
    <xf numFmtId="49" fontId="12" fillId="2" borderId="31" xfId="0" applyNumberFormat="1" applyFont="1" applyFill="1" applyBorder="1" applyAlignment="1" applyProtection="1">
      <alignment horizontal="center" vertical="center"/>
      <protection locked="0"/>
    </xf>
    <xf numFmtId="49" fontId="12" fillId="2" borderId="28" xfId="0" applyNumberFormat="1" applyFont="1" applyFill="1" applyBorder="1" applyAlignment="1" applyProtection="1">
      <alignment horizontal="center" vertical="center"/>
      <protection locked="0"/>
    </xf>
    <xf numFmtId="49" fontId="12" fillId="2" borderId="27" xfId="0" applyNumberFormat="1" applyFont="1" applyFill="1" applyBorder="1" applyAlignment="1" applyProtection="1">
      <alignment horizontal="center" vertical="center"/>
      <protection locked="0"/>
    </xf>
    <xf numFmtId="0" fontId="3" fillId="4" borderId="10" xfId="0" applyNumberFormat="1" applyFont="1" applyFill="1" applyBorder="1" applyAlignment="1" applyProtection="1">
      <alignment horizontal="left" vertical="center" wrapText="1"/>
    </xf>
    <xf numFmtId="0" fontId="3" fillId="4" borderId="11" xfId="0" applyNumberFormat="1" applyFont="1" applyFill="1" applyBorder="1" applyAlignment="1" applyProtection="1">
      <alignment horizontal="left" vertical="center" wrapText="1"/>
    </xf>
    <xf numFmtId="0" fontId="3" fillId="4" borderId="12" xfId="0" applyNumberFormat="1" applyFont="1" applyFill="1" applyBorder="1" applyAlignment="1" applyProtection="1">
      <alignment horizontal="left" vertical="center" wrapText="1"/>
    </xf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12" borderId="19" xfId="0" applyFill="1" applyBorder="1" applyAlignment="1">
      <alignment horizontal="center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5" xfId="0" applyNumberFormat="1" applyFont="1" applyFill="1" applyBorder="1" applyAlignment="1" applyProtection="1">
      <alignment horizontal="center" vertical="center" wrapText="1"/>
    </xf>
    <xf numFmtId="0" fontId="5" fillId="5" borderId="9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horizontal="left" vertical="center" wrapText="1"/>
    </xf>
    <xf numFmtId="0" fontId="2" fillId="5" borderId="31" xfId="0" applyNumberFormat="1" applyFont="1" applyFill="1" applyBorder="1" applyAlignment="1" applyProtection="1">
      <alignment horizontal="left" vertical="center" wrapText="1"/>
    </xf>
    <xf numFmtId="0" fontId="2" fillId="5" borderId="28" xfId="0" applyNumberFormat="1" applyFont="1" applyFill="1" applyBorder="1" applyAlignment="1" applyProtection="1">
      <alignment horizontal="left" vertical="center" wrapText="1"/>
    </xf>
    <xf numFmtId="0" fontId="2" fillId="5" borderId="27" xfId="0" applyNumberFormat="1" applyFont="1" applyFill="1" applyBorder="1" applyAlignment="1" applyProtection="1">
      <alignment horizontal="left" vertical="center" wrapText="1"/>
    </xf>
    <xf numFmtId="0" fontId="3" fillId="4" borderId="3" xfId="0" applyNumberFormat="1" applyFont="1" applyFill="1" applyBorder="1" applyAlignment="1" applyProtection="1">
      <alignment horizontal="left" vertical="center" wrapText="1"/>
    </xf>
    <xf numFmtId="0" fontId="4" fillId="4" borderId="10" xfId="0" applyNumberFormat="1" applyFont="1" applyFill="1" applyBorder="1" applyAlignment="1" applyProtection="1">
      <alignment horizontal="left" vertical="center" wrapText="1"/>
    </xf>
    <xf numFmtId="0" fontId="4" fillId="4" borderId="11" xfId="0" applyNumberFormat="1" applyFont="1" applyFill="1" applyBorder="1" applyAlignment="1" applyProtection="1">
      <alignment horizontal="left" vertical="center" wrapText="1"/>
    </xf>
    <xf numFmtId="0" fontId="4" fillId="4" borderId="12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26" xfId="0" applyBorder="1" applyAlignment="1">
      <alignment horizontal="left"/>
    </xf>
  </cellXfs>
  <cellStyles count="2">
    <cellStyle name="Hypertextový odkaz" xfId="1" builtinId="8"/>
    <cellStyle name="Normální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EF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276225</xdr:colOff>
      <xdr:row>0</xdr:row>
      <xdr:rowOff>323851</xdr:rowOff>
    </xdr:from>
    <xdr:to>
      <xdr:col>4</xdr:col>
      <xdr:colOff>1827825</xdr:colOff>
      <xdr:row>0</xdr:row>
      <xdr:rowOff>771446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57975" y="323851"/>
          <a:ext cx="1551600" cy="4475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F/IROP/30%20-%20Ve&#345;ejn&#225;%20podpora/VP%20v%20SC/SC%202.1%20a%202.3/soci&#225;ln&#237;%20bydlen&#237;/PoA%20a%20MODELY%20A,%20B%20-%20fin&#225;ln&#237;/Kopie%20-%20P9_A_Model_doba_pov&#283;&#345;en&#237;_35%20v&#253;zva%20SC%202%201%20v%201%2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kyny pro vyplnění"/>
      <sheetName val="Vstupní data"/>
      <sheetName val="Financni toky"/>
      <sheetName val="Čisté ušetř. nákl. - Kompenzace"/>
      <sheetName val="Čistý souč. zůstatek dotace"/>
      <sheetName val="Financni toky měsíční"/>
      <sheetName val="Čisté uš. náklady měsíční"/>
      <sheetName val="Čistá souč. dotace měsíční"/>
      <sheetName val="Vypočet dotace"/>
      <sheetName val="Seznam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E4" t="str">
            <v>Obec</v>
          </cell>
        </row>
        <row r="5">
          <cell r="E5" t="str">
            <v>Nestátní nezisková organizace</v>
          </cell>
        </row>
        <row r="6">
          <cell r="E6" t="str">
            <v>Církve</v>
          </cell>
        </row>
        <row r="7">
          <cell r="E7" t="str">
            <v>Církevní organizace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konyprolidi.cz/cs/2020-16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D26"/>
  <sheetViews>
    <sheetView showGridLines="0" showRowColHeaders="0" tabSelected="1" showRuler="0" zoomScaleNormal="100" zoomScalePageLayoutView="115" workbookViewId="0">
      <selection activeCell="D5" sqref="D5"/>
    </sheetView>
  </sheetViews>
  <sheetFormatPr defaultRowHeight="15" x14ac:dyDescent="0.25"/>
  <cols>
    <col min="1" max="1" width="24.28515625" style="13" customWidth="1"/>
    <col min="2" max="2" width="6.7109375" style="13" bestFit="1" customWidth="1"/>
    <col min="3" max="3" width="43" style="13" bestFit="1" customWidth="1"/>
    <col min="4" max="4" width="21.7109375" style="13" customWidth="1"/>
    <col min="5" max="5" width="29.5703125" style="13" customWidth="1"/>
    <col min="6" max="16384" width="9.140625" style="13"/>
  </cols>
  <sheetData>
    <row r="1" spans="1:4" ht="79.5" customHeight="1" thickBot="1" x14ac:dyDescent="0.3">
      <c r="A1" s="14" t="s">
        <v>0</v>
      </c>
      <c r="B1" s="67" t="s">
        <v>1</v>
      </c>
      <c r="C1" s="67"/>
      <c r="D1" s="67"/>
    </row>
    <row r="2" spans="1:4" ht="24" customHeight="1" thickBot="1" x14ac:dyDescent="0.3">
      <c r="B2" s="68" t="s">
        <v>2</v>
      </c>
      <c r="C2" s="69"/>
      <c r="D2" s="70"/>
    </row>
    <row r="3" spans="1:4" ht="15.75" thickBot="1" x14ac:dyDescent="0.3">
      <c r="B3" s="19"/>
      <c r="C3" s="20"/>
      <c r="D3" s="21"/>
    </row>
    <row r="4" spans="1:4" ht="15.75" thickBot="1" x14ac:dyDescent="0.3">
      <c r="B4" s="59" t="s">
        <v>3</v>
      </c>
      <c r="C4" s="60"/>
      <c r="D4" s="32" t="s">
        <v>4</v>
      </c>
    </row>
    <row r="5" spans="1:4" ht="15.75" thickBot="1" x14ac:dyDescent="0.3">
      <c r="B5" s="31">
        <v>1</v>
      </c>
      <c r="C5" s="30" t="s">
        <v>5</v>
      </c>
      <c r="D5" s="33" t="s">
        <v>75</v>
      </c>
    </row>
    <row r="6" spans="1:4" ht="15.75" thickBot="1" x14ac:dyDescent="0.3">
      <c r="B6" s="71"/>
      <c r="C6" s="72"/>
      <c r="D6" s="73"/>
    </row>
    <row r="7" spans="1:4" ht="15.75" thickBot="1" x14ac:dyDescent="0.3">
      <c r="B7" s="59" t="s">
        <v>7</v>
      </c>
      <c r="C7" s="60"/>
      <c r="D7" s="32" t="s">
        <v>4</v>
      </c>
    </row>
    <row r="8" spans="1:4" x14ac:dyDescent="0.25">
      <c r="B8" s="34" t="s">
        <v>8</v>
      </c>
      <c r="C8" s="35" t="s">
        <v>9</v>
      </c>
      <c r="D8" s="22"/>
    </row>
    <row r="9" spans="1:4" x14ac:dyDescent="0.25">
      <c r="B9" s="36" t="s">
        <v>10</v>
      </c>
      <c r="C9" s="37" t="s">
        <v>11</v>
      </c>
      <c r="D9" s="23"/>
    </row>
    <row r="10" spans="1:4" ht="15.75" thickBot="1" x14ac:dyDescent="0.3">
      <c r="B10" s="38" t="s">
        <v>12</v>
      </c>
      <c r="C10" s="39" t="s">
        <v>13</v>
      </c>
      <c r="D10" s="24">
        <f>IF((D8-D9)&lt;0,0,(D8-D9))</f>
        <v>0</v>
      </c>
    </row>
    <row r="11" spans="1:4" ht="15.75" thickBot="1" x14ac:dyDescent="0.3">
      <c r="B11" s="71"/>
      <c r="C11" s="72"/>
      <c r="D11" s="73"/>
    </row>
    <row r="12" spans="1:4" ht="15.75" thickBot="1" x14ac:dyDescent="0.3">
      <c r="B12" s="59" t="s">
        <v>14</v>
      </c>
      <c r="C12" s="60"/>
      <c r="D12" s="32" t="s">
        <v>4</v>
      </c>
    </row>
    <row r="13" spans="1:4" ht="15.75" thickBot="1" x14ac:dyDescent="0.3">
      <c r="B13" s="38" t="s">
        <v>15</v>
      </c>
      <c r="C13" s="39" t="s">
        <v>16</v>
      </c>
      <c r="D13" s="25">
        <v>0</v>
      </c>
    </row>
    <row r="14" spans="1:4" ht="15.75" thickBot="1" x14ac:dyDescent="0.3">
      <c r="B14" s="61"/>
      <c r="C14" s="62"/>
      <c r="D14" s="63"/>
    </row>
    <row r="15" spans="1:4" ht="15.75" thickBot="1" x14ac:dyDescent="0.3">
      <c r="B15" s="59" t="s">
        <v>17</v>
      </c>
      <c r="C15" s="60"/>
      <c r="D15" s="32" t="s">
        <v>4</v>
      </c>
    </row>
    <row r="16" spans="1:4" ht="15.75" thickBot="1" x14ac:dyDescent="0.3">
      <c r="B16" s="38" t="s">
        <v>18</v>
      </c>
      <c r="C16" s="39" t="s">
        <v>19</v>
      </c>
      <c r="D16" s="26">
        <f>IF(IF(D5='Výpočtový list'!A41,IF('Výpočtový list'!D13&lt;0,0,'Výpočtový list'!D13),'Výpočtový list'!D13)&lt;0,0,(IF(D5='Výpočtový list'!A41,IF('Výpočtový list'!D13&lt;0,0,'Výpočtový list'!D13),'Výpočtový list'!D32)))</f>
        <v>0</v>
      </c>
    </row>
    <row r="17" spans="2:4" ht="15.75" thickBot="1" x14ac:dyDescent="0.3">
      <c r="B17" s="64"/>
      <c r="C17" s="65"/>
      <c r="D17" s="66"/>
    </row>
    <row r="18" spans="2:4" ht="15.75" thickBot="1" x14ac:dyDescent="0.3">
      <c r="B18" s="59" t="s">
        <v>20</v>
      </c>
      <c r="C18" s="60"/>
      <c r="D18" s="32" t="s">
        <v>4</v>
      </c>
    </row>
    <row r="19" spans="2:4" x14ac:dyDescent="0.25">
      <c r="B19" s="36" t="s">
        <v>21</v>
      </c>
      <c r="C19" s="37" t="s">
        <v>22</v>
      </c>
      <c r="D19" s="27">
        <f>D13+D16</f>
        <v>0</v>
      </c>
    </row>
    <row r="20" spans="2:4" ht="15.75" thickBot="1" x14ac:dyDescent="0.3">
      <c r="B20" s="38" t="s">
        <v>23</v>
      </c>
      <c r="C20" s="40" t="s">
        <v>24</v>
      </c>
      <c r="D20" s="28">
        <f>D8-D19</f>
        <v>0</v>
      </c>
    </row>
    <row r="21" spans="2:4" x14ac:dyDescent="0.25">
      <c r="B21" s="29"/>
      <c r="C21" s="29"/>
      <c r="D21" s="29"/>
    </row>
    <row r="22" spans="2:4" x14ac:dyDescent="0.25">
      <c r="B22" s="29"/>
      <c r="C22" s="29"/>
      <c r="D22" s="29"/>
    </row>
    <row r="23" spans="2:4" x14ac:dyDescent="0.25">
      <c r="B23" s="56" t="s">
        <v>25</v>
      </c>
      <c r="C23" s="57"/>
      <c r="D23" s="58"/>
    </row>
    <row r="24" spans="2:4" ht="15" customHeight="1" x14ac:dyDescent="0.25">
      <c r="B24" s="55" t="s">
        <v>26</v>
      </c>
      <c r="C24" s="55"/>
      <c r="D24" s="55"/>
    </row>
    <row r="25" spans="2:4" x14ac:dyDescent="0.25">
      <c r="B25" s="55"/>
      <c r="C25" s="55"/>
      <c r="D25" s="55"/>
    </row>
    <row r="26" spans="2:4" ht="6.75" customHeight="1" x14ac:dyDescent="0.25">
      <c r="B26" s="55"/>
      <c r="C26" s="55"/>
      <c r="D26" s="55"/>
    </row>
  </sheetData>
  <sheetProtection algorithmName="SHA-512" hashValue="L4S00wKo2Myc+/wXiY/Xv03H/CSgcIdvvu3eoaoEw0QSgGTUOoV8Xqj1bsdmXhTaMs7+Q3o0+Ob/SQp7GcSbSA==" saltValue="pZnhLUL/Mk7gh9lBUmBAJA==" spinCount="100000" sheet="1" objects="1" scenarios="1"/>
  <mergeCells count="13">
    <mergeCell ref="B1:D1"/>
    <mergeCell ref="B4:C4"/>
    <mergeCell ref="B7:C7"/>
    <mergeCell ref="B2:D2"/>
    <mergeCell ref="B12:C12"/>
    <mergeCell ref="B6:D6"/>
    <mergeCell ref="B11:D11"/>
    <mergeCell ref="B24:D26"/>
    <mergeCell ref="B23:D23"/>
    <mergeCell ref="B15:C15"/>
    <mergeCell ref="B14:D14"/>
    <mergeCell ref="B17:D17"/>
    <mergeCell ref="B18:C18"/>
  </mergeCells>
  <hyperlinks>
    <hyperlink ref="A1" r:id="rId1"/>
  </hyperlinks>
  <pageMargins left="0.7" right="0.7" top="0.78740157499999996" bottom="0.78740157499999996" header="0.3" footer="0.3"/>
  <pageSetup paperSize="9" orientation="landscape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'Výpočtový list'!$A$40:$A$41</xm:f>
          </x14:formula1>
          <xm:sqref>D5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38"/>
  <sheetViews>
    <sheetView showGridLines="0" showRowColHeaders="0" showRuler="0" zoomScaleNormal="100" zoomScalePageLayoutView="85" workbookViewId="0">
      <selection activeCell="B36" sqref="B36"/>
    </sheetView>
  </sheetViews>
  <sheetFormatPr defaultRowHeight="15" x14ac:dyDescent="0.25"/>
  <cols>
    <col min="1" max="1" width="12.42578125" customWidth="1"/>
    <col min="2" max="2" width="87.140625" customWidth="1"/>
  </cols>
  <sheetData>
    <row r="1" spans="1:4" ht="27.75" customHeight="1" thickBot="1" x14ac:dyDescent="0.3">
      <c r="A1" s="41"/>
      <c r="B1" s="41"/>
    </row>
    <row r="2" spans="1:4" ht="23.25" thickBot="1" x14ac:dyDescent="0.3">
      <c r="A2" s="41"/>
      <c r="B2" s="42" t="s">
        <v>27</v>
      </c>
      <c r="C2" s="1"/>
    </row>
    <row r="3" spans="1:4" ht="47.25" customHeight="1" x14ac:dyDescent="0.25">
      <c r="A3" s="41"/>
      <c r="B3" s="46" t="s">
        <v>28</v>
      </c>
      <c r="C3" s="1"/>
    </row>
    <row r="4" spans="1:4" s="3" customFormat="1" x14ac:dyDescent="0.25">
      <c r="A4" s="41"/>
      <c r="B4" s="44" t="s">
        <v>29</v>
      </c>
      <c r="C4" s="1"/>
      <c r="D4"/>
    </row>
    <row r="5" spans="1:4" s="3" customFormat="1" x14ac:dyDescent="0.25">
      <c r="A5" s="41"/>
      <c r="B5" s="45" t="s">
        <v>30</v>
      </c>
      <c r="C5" s="1"/>
      <c r="D5"/>
    </row>
    <row r="6" spans="1:4" s="3" customFormat="1" x14ac:dyDescent="0.25">
      <c r="A6" s="41"/>
      <c r="B6" s="44" t="s">
        <v>31</v>
      </c>
      <c r="C6" s="1"/>
      <c r="D6"/>
    </row>
    <row r="7" spans="1:4" s="3" customFormat="1" x14ac:dyDescent="0.25">
      <c r="A7" s="41"/>
      <c r="B7" s="45" t="s">
        <v>32</v>
      </c>
      <c r="C7" s="1"/>
      <c r="D7"/>
    </row>
    <row r="8" spans="1:4" s="3" customFormat="1" ht="89.25" x14ac:dyDescent="0.25">
      <c r="A8" s="41"/>
      <c r="B8" s="45" t="s">
        <v>33</v>
      </c>
      <c r="C8" s="1"/>
      <c r="D8"/>
    </row>
    <row r="9" spans="1:4" s="3" customFormat="1" x14ac:dyDescent="0.25">
      <c r="A9" s="41"/>
      <c r="B9" s="44" t="s">
        <v>34</v>
      </c>
      <c r="C9" s="1"/>
      <c r="D9"/>
    </row>
    <row r="10" spans="1:4" s="3" customFormat="1" ht="48.75" customHeight="1" x14ac:dyDescent="0.25">
      <c r="A10" s="41"/>
      <c r="B10" s="45" t="s">
        <v>35</v>
      </c>
      <c r="C10" s="1"/>
      <c r="D10"/>
    </row>
    <row r="11" spans="1:4" s="3" customFormat="1" x14ac:dyDescent="0.25">
      <c r="A11" s="41"/>
      <c r="B11" s="44" t="s">
        <v>36</v>
      </c>
      <c r="C11" s="1"/>
      <c r="D11"/>
    </row>
    <row r="12" spans="1:4" s="3" customFormat="1" ht="63" customHeight="1" x14ac:dyDescent="0.25">
      <c r="A12" s="41"/>
      <c r="B12" s="45" t="s">
        <v>37</v>
      </c>
      <c r="C12" s="1"/>
      <c r="D12"/>
    </row>
    <row r="13" spans="1:4" s="3" customFormat="1" x14ac:dyDescent="0.25">
      <c r="A13" s="41"/>
      <c r="B13" s="44" t="s">
        <v>38</v>
      </c>
      <c r="C13" s="1"/>
      <c r="D13"/>
    </row>
    <row r="14" spans="1:4" s="3" customFormat="1" ht="15.75" thickBot="1" x14ac:dyDescent="0.3">
      <c r="A14" s="41"/>
      <c r="B14" s="43" t="s">
        <v>39</v>
      </c>
      <c r="C14" s="1"/>
      <c r="D14"/>
    </row>
    <row r="15" spans="1:4" s="3" customFormat="1" ht="15.75" thickBot="1" x14ac:dyDescent="0.3">
      <c r="A15" s="41"/>
      <c r="B15" s="43" t="s">
        <v>40</v>
      </c>
      <c r="C15" s="1"/>
      <c r="D15"/>
    </row>
    <row r="16" spans="1:4" ht="15.75" thickBot="1" x14ac:dyDescent="0.3">
      <c r="C16" s="1"/>
    </row>
    <row r="17" spans="2:2" ht="23.25" thickBot="1" x14ac:dyDescent="0.3">
      <c r="B17" s="42" t="s">
        <v>41</v>
      </c>
    </row>
    <row r="18" spans="2:2" ht="15.75" thickBot="1" x14ac:dyDescent="0.3">
      <c r="B18" s="47" t="s">
        <v>42</v>
      </c>
    </row>
    <row r="19" spans="2:2" x14ac:dyDescent="0.25">
      <c r="B19" s="48" t="s">
        <v>3</v>
      </c>
    </row>
    <row r="20" spans="2:2" ht="15.75" thickBot="1" x14ac:dyDescent="0.3">
      <c r="B20" s="49" t="s">
        <v>43</v>
      </c>
    </row>
    <row r="21" spans="2:2" x14ac:dyDescent="0.25">
      <c r="B21" s="48" t="s">
        <v>7</v>
      </c>
    </row>
    <row r="22" spans="2:2" x14ac:dyDescent="0.25">
      <c r="B22" s="50" t="s">
        <v>44</v>
      </c>
    </row>
    <row r="23" spans="2:2" x14ac:dyDescent="0.25">
      <c r="B23" s="49" t="s">
        <v>45</v>
      </c>
    </row>
    <row r="24" spans="2:2" x14ac:dyDescent="0.25">
      <c r="B24" s="51" t="s">
        <v>46</v>
      </c>
    </row>
    <row r="25" spans="2:2" ht="25.5" x14ac:dyDescent="0.25">
      <c r="B25" s="49" t="s">
        <v>47</v>
      </c>
    </row>
    <row r="26" spans="2:2" x14ac:dyDescent="0.25">
      <c r="B26" s="51" t="s">
        <v>48</v>
      </c>
    </row>
    <row r="27" spans="2:2" ht="18.75" customHeight="1" thickBot="1" x14ac:dyDescent="0.3">
      <c r="B27" s="52" t="s">
        <v>49</v>
      </c>
    </row>
    <row r="28" spans="2:2" x14ac:dyDescent="0.25">
      <c r="B28" s="48" t="s">
        <v>14</v>
      </c>
    </row>
    <row r="29" spans="2:2" x14ac:dyDescent="0.25">
      <c r="B29" s="51" t="s">
        <v>50</v>
      </c>
    </row>
    <row r="30" spans="2:2" ht="48" customHeight="1" thickBot="1" x14ac:dyDescent="0.3">
      <c r="B30" s="53" t="s">
        <v>51</v>
      </c>
    </row>
    <row r="31" spans="2:2" x14ac:dyDescent="0.25">
      <c r="B31" s="48" t="s">
        <v>17</v>
      </c>
    </row>
    <row r="32" spans="2:2" x14ac:dyDescent="0.25">
      <c r="B32" s="51" t="s">
        <v>17</v>
      </c>
    </row>
    <row r="33" spans="2:2" ht="51.75" thickBot="1" x14ac:dyDescent="0.3">
      <c r="B33" s="52" t="s">
        <v>52</v>
      </c>
    </row>
    <row r="34" spans="2:2" x14ac:dyDescent="0.25">
      <c r="B34" s="48" t="s">
        <v>20</v>
      </c>
    </row>
    <row r="35" spans="2:2" x14ac:dyDescent="0.25">
      <c r="B35" s="51" t="s">
        <v>53</v>
      </c>
    </row>
    <row r="36" spans="2:2" ht="38.25" x14ac:dyDescent="0.25">
      <c r="B36" s="54" t="s">
        <v>54</v>
      </c>
    </row>
    <row r="37" spans="2:2" x14ac:dyDescent="0.25">
      <c r="B37" s="51" t="s">
        <v>55</v>
      </c>
    </row>
    <row r="38" spans="2:2" ht="18.75" customHeight="1" thickBot="1" x14ac:dyDescent="0.3">
      <c r="B38" s="52" t="s">
        <v>56</v>
      </c>
    </row>
  </sheetData>
  <sheetProtection algorithmName="SHA-512" hashValue="VDXocPbsx/hUtyDkOz0HbehSiYSP6Dv6xK94nH04s6L9RoiQsS+lZH823NoQtUqY6u9KGj4dLP6ZEdKNH46coA==" saltValue="LA5IzpMcmJwv2u8ELbi4Lg==" spinCount="100000" sheet="1" objects="1" scenarios="1"/>
  <pageMargins left="0.7" right="0.7" top="1.09375" bottom="0.70833333333333337" header="0.3" footer="0.3"/>
  <pageSetup paperSize="9" orientation="portrait" r:id="rId1"/>
  <headerFooter>
    <oddHeader>&amp;LNV 16/2020 Sb.
&amp;C&amp;"-,Tučné"&amp;20Program Zateplování&amp;R&amp;G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J41"/>
  <sheetViews>
    <sheetView showGridLines="0" zoomScaleNormal="100" workbookViewId="0">
      <selection activeCell="D33" sqref="D33"/>
    </sheetView>
  </sheetViews>
  <sheetFormatPr defaultRowHeight="15" x14ac:dyDescent="0.25"/>
  <cols>
    <col min="1" max="1" width="23.28515625" customWidth="1"/>
    <col min="3" max="3" width="38" customWidth="1"/>
    <col min="4" max="4" width="23.42578125" bestFit="1" customWidth="1"/>
    <col min="5" max="5" width="14" bestFit="1" customWidth="1"/>
    <col min="8" max="8" width="14" bestFit="1" customWidth="1"/>
    <col min="10" max="10" width="10.5703125" bestFit="1" customWidth="1"/>
  </cols>
  <sheetData>
    <row r="1" spans="1:10" ht="19.5" customHeight="1" thickBot="1" x14ac:dyDescent="0.3">
      <c r="A1" s="80" t="s">
        <v>57</v>
      </c>
      <c r="B1" s="81"/>
      <c r="C1" s="81"/>
      <c r="D1" s="82"/>
    </row>
    <row r="2" spans="1:10" ht="15.75" thickBot="1" x14ac:dyDescent="0.3"/>
    <row r="3" spans="1:10" ht="15.75" thickBot="1" x14ac:dyDescent="0.3">
      <c r="A3" s="77" t="s">
        <v>58</v>
      </c>
      <c r="B3" s="78"/>
      <c r="C3" s="78"/>
      <c r="D3" s="79"/>
    </row>
    <row r="4" spans="1:10" ht="19.5" thickBot="1" x14ac:dyDescent="0.3">
      <c r="A4" s="84" t="s">
        <v>59</v>
      </c>
      <c r="B4" s="85"/>
      <c r="C4" s="86"/>
      <c r="D4" s="15" t="s">
        <v>4</v>
      </c>
    </row>
    <row r="5" spans="1:10" x14ac:dyDescent="0.25">
      <c r="A5" s="87" t="s">
        <v>60</v>
      </c>
      <c r="B5" s="87"/>
      <c r="C5" s="87"/>
      <c r="D5" s="7">
        <f>'Výpočet výše úvěru'!D8</f>
        <v>0</v>
      </c>
    </row>
    <row r="6" spans="1:10" x14ac:dyDescent="0.25">
      <c r="A6" s="74" t="s">
        <v>11</v>
      </c>
      <c r="B6" s="75"/>
      <c r="C6" s="76"/>
      <c r="D6" s="7">
        <f>'Výpočet výše úvěru'!D9</f>
        <v>0</v>
      </c>
      <c r="H6" s="11"/>
    </row>
    <row r="7" spans="1:10" x14ac:dyDescent="0.25">
      <c r="A7" s="74" t="s">
        <v>13</v>
      </c>
      <c r="B7" s="75"/>
      <c r="C7" s="76"/>
      <c r="D7" s="7">
        <f>'Výpočet výše úvěru'!D10</f>
        <v>0</v>
      </c>
    </row>
    <row r="8" spans="1:10" x14ac:dyDescent="0.25">
      <c r="A8" s="83" t="s">
        <v>61</v>
      </c>
      <c r="B8" s="83"/>
      <c r="C8" s="83"/>
      <c r="D8" s="9">
        <f>'Výpočet výše úvěru'!D13</f>
        <v>0</v>
      </c>
    </row>
    <row r="9" spans="1:10" x14ac:dyDescent="0.25">
      <c r="A9" s="74" t="s">
        <v>62</v>
      </c>
      <c r="B9" s="75"/>
      <c r="C9" s="76"/>
      <c r="D9" s="12">
        <f>IF((D6-D8)&lt;0,0,(D6-D8))</f>
        <v>0</v>
      </c>
      <c r="J9" s="17"/>
    </row>
    <row r="10" spans="1:10" ht="15" customHeight="1" x14ac:dyDescent="0.25">
      <c r="A10" s="74" t="s">
        <v>63</v>
      </c>
      <c r="B10" s="75"/>
      <c r="C10" s="76"/>
      <c r="D10" s="12">
        <f>(D5/1.3-D8)</f>
        <v>0</v>
      </c>
    </row>
    <row r="11" spans="1:10" ht="15" customHeight="1" x14ac:dyDescent="0.25">
      <c r="A11" s="74" t="s">
        <v>64</v>
      </c>
      <c r="B11" s="75"/>
      <c r="C11" s="76"/>
      <c r="D11" s="12">
        <f>IF(D10&gt;D9,D9,D10)</f>
        <v>0</v>
      </c>
    </row>
    <row r="12" spans="1:10" ht="15" customHeight="1" x14ac:dyDescent="0.25">
      <c r="A12" s="74" t="s">
        <v>65</v>
      </c>
      <c r="B12" s="75"/>
      <c r="C12" s="76"/>
      <c r="D12" s="12">
        <f>IF(D11&lt;90000000,D11,90000000)</f>
        <v>0</v>
      </c>
    </row>
    <row r="13" spans="1:10" ht="15" customHeight="1" x14ac:dyDescent="0.25">
      <c r="A13" s="88" t="s">
        <v>66</v>
      </c>
      <c r="B13" s="89"/>
      <c r="C13" s="90"/>
      <c r="D13" s="16">
        <f>FLOOR(D12,1)</f>
        <v>0</v>
      </c>
    </row>
    <row r="14" spans="1:10" ht="15" customHeight="1" x14ac:dyDescent="0.25">
      <c r="A14" s="74" t="s">
        <v>22</v>
      </c>
      <c r="B14" s="75"/>
      <c r="C14" s="76"/>
      <c r="D14" s="8">
        <f>D8+D13</f>
        <v>0</v>
      </c>
    </row>
    <row r="15" spans="1:10" ht="15" customHeight="1" x14ac:dyDescent="0.25">
      <c r="A15" s="74" t="s">
        <v>67</v>
      </c>
      <c r="B15" s="75"/>
      <c r="C15" s="76"/>
      <c r="D15" s="2">
        <f>D5-D14</f>
        <v>0</v>
      </c>
      <c r="E15" s="6" t="s">
        <v>68</v>
      </c>
    </row>
    <row r="16" spans="1:10" ht="15" customHeight="1" x14ac:dyDescent="0.25">
      <c r="A16" s="74" t="s">
        <v>69</v>
      </c>
      <c r="B16" s="75"/>
      <c r="C16" s="76"/>
      <c r="D16" s="2">
        <f>FLOOR(D14*0.3,1)</f>
        <v>0</v>
      </c>
      <c r="E16" s="5" t="e">
        <f>D16/D14</f>
        <v>#DIV/0!</v>
      </c>
    </row>
    <row r="17" spans="1:4" x14ac:dyDescent="0.25">
      <c r="A17" s="92" t="s">
        <v>70</v>
      </c>
      <c r="B17" s="92"/>
      <c r="C17" s="92"/>
    </row>
    <row r="19" spans="1:4" ht="15" customHeight="1" x14ac:dyDescent="0.25">
      <c r="A19" s="91" t="s">
        <v>71</v>
      </c>
      <c r="B19" s="91"/>
      <c r="C19" s="91"/>
      <c r="D19" s="91"/>
    </row>
    <row r="20" spans="1:4" x14ac:dyDescent="0.25">
      <c r="A20" s="91"/>
      <c r="B20" s="91"/>
      <c r="C20" s="91"/>
      <c r="D20" s="91"/>
    </row>
    <row r="21" spans="1:4" x14ac:dyDescent="0.25">
      <c r="A21" s="91"/>
      <c r="B21" s="91"/>
      <c r="C21" s="91"/>
      <c r="D21" s="91"/>
    </row>
    <row r="22" spans="1:4" ht="15.75" thickBot="1" x14ac:dyDescent="0.3">
      <c r="A22" s="10"/>
      <c r="B22" s="10"/>
      <c r="C22" s="10"/>
      <c r="D22" s="10"/>
    </row>
    <row r="23" spans="1:4" ht="15.75" thickBot="1" x14ac:dyDescent="0.3">
      <c r="A23" s="77" t="s">
        <v>72</v>
      </c>
      <c r="B23" s="78"/>
      <c r="C23" s="78"/>
      <c r="D23" s="79"/>
    </row>
    <row r="24" spans="1:4" ht="19.5" thickBot="1" x14ac:dyDescent="0.3">
      <c r="A24" s="84" t="s">
        <v>59</v>
      </c>
      <c r="B24" s="85"/>
      <c r="C24" s="86"/>
      <c r="D24" s="15" t="s">
        <v>4</v>
      </c>
    </row>
    <row r="25" spans="1:4" x14ac:dyDescent="0.25">
      <c r="A25" s="87" t="s">
        <v>60</v>
      </c>
      <c r="B25" s="87"/>
      <c r="C25" s="87"/>
      <c r="D25" s="7">
        <f>'Výpočet výše úvěru'!D8</f>
        <v>0</v>
      </c>
    </row>
    <row r="26" spans="1:4" x14ac:dyDescent="0.25">
      <c r="A26" s="74" t="s">
        <v>11</v>
      </c>
      <c r="B26" s="75"/>
      <c r="C26" s="76"/>
      <c r="D26" s="7">
        <f>'Výpočet výše úvěru'!D9</f>
        <v>0</v>
      </c>
    </row>
    <row r="27" spans="1:4" x14ac:dyDescent="0.25">
      <c r="A27" s="74" t="s">
        <v>13</v>
      </c>
      <c r="B27" s="75"/>
      <c r="C27" s="76"/>
      <c r="D27" s="7">
        <f>'Výpočet výše úvěru'!D10</f>
        <v>0</v>
      </c>
    </row>
    <row r="28" spans="1:4" x14ac:dyDescent="0.25">
      <c r="A28" s="83" t="s">
        <v>61</v>
      </c>
      <c r="B28" s="83"/>
      <c r="C28" s="83"/>
      <c r="D28" s="9">
        <f>'Výpočet výše úvěru'!D13</f>
        <v>0</v>
      </c>
    </row>
    <row r="29" spans="1:4" x14ac:dyDescent="0.25">
      <c r="A29" s="74" t="s">
        <v>73</v>
      </c>
      <c r="B29" s="75"/>
      <c r="C29" s="76"/>
      <c r="D29" s="12">
        <f>D26*0.9</f>
        <v>0</v>
      </c>
    </row>
    <row r="30" spans="1:4" x14ac:dyDescent="0.25">
      <c r="A30" s="74" t="s">
        <v>62</v>
      </c>
      <c r="B30" s="75"/>
      <c r="C30" s="76"/>
      <c r="D30" s="12">
        <f>D29-D28</f>
        <v>0</v>
      </c>
    </row>
    <row r="31" spans="1:4" x14ac:dyDescent="0.25">
      <c r="A31" s="74" t="s">
        <v>65</v>
      </c>
      <c r="B31" s="75"/>
      <c r="C31" s="76"/>
      <c r="D31" s="12">
        <f>IF(D30&gt;90000000,90000000,D30)</f>
        <v>0</v>
      </c>
    </row>
    <row r="32" spans="1:4" x14ac:dyDescent="0.25">
      <c r="A32" s="88" t="s">
        <v>66</v>
      </c>
      <c r="B32" s="89"/>
      <c r="C32" s="90"/>
      <c r="D32" s="16">
        <f>FLOOR(D31,1)</f>
        <v>0</v>
      </c>
    </row>
    <row r="33" spans="1:4" x14ac:dyDescent="0.25">
      <c r="A33" s="74" t="s">
        <v>22</v>
      </c>
      <c r="B33" s="75"/>
      <c r="C33" s="76"/>
      <c r="D33" s="8">
        <f>D28+D31</f>
        <v>0</v>
      </c>
    </row>
    <row r="34" spans="1:4" x14ac:dyDescent="0.25">
      <c r="A34" s="74" t="s">
        <v>67</v>
      </c>
      <c r="B34" s="75"/>
      <c r="C34" s="76"/>
      <c r="D34" s="2">
        <f>D25-D33</f>
        <v>0</v>
      </c>
    </row>
    <row r="35" spans="1:4" x14ac:dyDescent="0.25">
      <c r="A35" s="10"/>
      <c r="B35" s="10"/>
      <c r="C35" s="10"/>
      <c r="D35" s="10"/>
    </row>
    <row r="36" spans="1:4" x14ac:dyDescent="0.25">
      <c r="A36" s="91" t="s">
        <v>74</v>
      </c>
      <c r="B36" s="91"/>
      <c r="C36" s="91"/>
      <c r="D36" s="91"/>
    </row>
    <row r="37" spans="1:4" x14ac:dyDescent="0.25">
      <c r="A37" s="10"/>
      <c r="B37" s="10"/>
      <c r="C37" s="10"/>
      <c r="D37" s="10"/>
    </row>
    <row r="38" spans="1:4" ht="15.75" thickBot="1" x14ac:dyDescent="0.3">
      <c r="A38" s="10"/>
      <c r="B38" s="10"/>
      <c r="C38" s="10"/>
      <c r="D38" s="10"/>
    </row>
    <row r="39" spans="1:4" ht="19.5" thickBot="1" x14ac:dyDescent="0.3">
      <c r="A39" s="4" t="s">
        <v>5</v>
      </c>
    </row>
    <row r="40" spans="1:4" x14ac:dyDescent="0.25">
      <c r="A40" s="18" t="s">
        <v>75</v>
      </c>
    </row>
    <row r="41" spans="1:4" x14ac:dyDescent="0.25">
      <c r="A41" s="18" t="s">
        <v>6</v>
      </c>
    </row>
  </sheetData>
  <sheetProtection algorithmName="SHA-512" hashValue="8wTcs+x5WuPi4y+hhCGXqs9URqaaL/IbqopSsL5LgddJYH4osaMSN4rUc6vvqCD8TEjHhLKLjn1+8fYW6xVegA==" saltValue="5x/XxMVTjfqnv53kn+L3Wg==" spinCount="100000" sheet="1" objects="1" scenarios="1"/>
  <mergeCells count="30">
    <mergeCell ref="A36:D36"/>
    <mergeCell ref="A11:C11"/>
    <mergeCell ref="A12:C12"/>
    <mergeCell ref="A29:C29"/>
    <mergeCell ref="A33:C33"/>
    <mergeCell ref="A34:C34"/>
    <mergeCell ref="A24:C24"/>
    <mergeCell ref="A25:C25"/>
    <mergeCell ref="A26:C26"/>
    <mergeCell ref="A27:C27"/>
    <mergeCell ref="A28:C28"/>
    <mergeCell ref="A19:D21"/>
    <mergeCell ref="A17:C17"/>
    <mergeCell ref="A30:C30"/>
    <mergeCell ref="A31:C31"/>
    <mergeCell ref="A32:C32"/>
    <mergeCell ref="A16:C16"/>
    <mergeCell ref="A23:D23"/>
    <mergeCell ref="A1:D1"/>
    <mergeCell ref="A15:C15"/>
    <mergeCell ref="A10:C10"/>
    <mergeCell ref="A8:C8"/>
    <mergeCell ref="A4:C4"/>
    <mergeCell ref="A5:C5"/>
    <mergeCell ref="A6:C6"/>
    <mergeCell ref="A7:C7"/>
    <mergeCell ref="A13:C13"/>
    <mergeCell ref="A14:C14"/>
    <mergeCell ref="A3:D3"/>
    <mergeCell ref="A9:C9"/>
  </mergeCells>
  <conditionalFormatting sqref="D15">
    <cfRule type="cellIs" dxfId="3" priority="3" operator="greaterThanOrEqual">
      <formula>$D$16</formula>
    </cfRule>
    <cfRule type="cellIs" dxfId="2" priority="4" operator="greaterThan">
      <formula>$D$16</formula>
    </cfRule>
  </conditionalFormatting>
  <conditionalFormatting sqref="D34">
    <cfRule type="cellIs" dxfId="1" priority="1" operator="greaterThanOrEqual">
      <formula>$D$16</formula>
    </cfRule>
    <cfRule type="cellIs" dxfId="0" priority="2" operator="greaterThan">
      <formula>$D$16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AC7806855EB8D4B9EAFAC48BABEBE04" ma:contentTypeVersion="2" ma:contentTypeDescription="Create a new document." ma:contentTypeScope="" ma:versionID="4973703f05188716865370e20dc97527">
  <xsd:schema xmlns:xsd="http://www.w3.org/2001/XMLSchema" xmlns:xs="http://www.w3.org/2001/XMLSchema" xmlns:p="http://schemas.microsoft.com/office/2006/metadata/properties" xmlns:ns2="15ef42d5-ab5e-4872-85bd-9e52cbd64331" targetNamespace="http://schemas.microsoft.com/office/2006/metadata/properties" ma:root="true" ma:fieldsID="d2e19a8c93a8adcf92c5f2ec4b0a1557" ns2:_="">
    <xsd:import namespace="15ef42d5-ab5e-4872-85bd-9e52cbd643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f42d5-ab5e-4872-85bd-9e52cbd64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F556C1-5133-4827-9B50-564B3C529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ef42d5-ab5e-4872-85bd-9e52cbd643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7D6F2B-26A6-4D2D-9224-798E646525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24C05CE-ED02-4ADE-A08C-78E7D4E95EE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Výpočet výše úvěru</vt:lpstr>
      <vt:lpstr>Podmínky</vt:lpstr>
      <vt:lpstr>'Výpočtový list'!_ftnref1</vt:lpstr>
      <vt:lpstr>Podmínky!_ftnref2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Vinter</dc:creator>
  <cp:keywords/>
  <dc:description/>
  <cp:lastModifiedBy>Michal Vinter</cp:lastModifiedBy>
  <cp:revision/>
  <dcterms:created xsi:type="dcterms:W3CDTF">2019-12-18T15:41:48Z</dcterms:created>
  <dcterms:modified xsi:type="dcterms:W3CDTF">2020-06-08T08:41:31Z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0x010100CAC7806855EB8D4B9EAFAC48BABEBE04</vt:lpwstr>
  </property>
</Properties>
</file>